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howInkAnnotation="0"/>
  <mc:AlternateContent xmlns:mc="http://schemas.openxmlformats.org/markup-compatibility/2006">
    <mc:Choice Requires="x15">
      <x15ac:absPath xmlns:x15ac="http://schemas.microsoft.com/office/spreadsheetml/2010/11/ac" url="D:\VÂN ANH 2026\BÁO CÁO TỔNG HỢP\BÁO CÁO ĐỊNH KỲ\BC THÁNG 7.2026\TOÀN TP T7\"/>
    </mc:Choice>
  </mc:AlternateContent>
  <xr:revisionPtr revIDLastSave="0" documentId="13_ncr:1_{213B7C15-3C16-454F-9996-BB0466CCD909}" xr6:coauthVersionLast="47" xr6:coauthVersionMax="47" xr10:uidLastSave="{00000000-0000-0000-0000-000000000000}"/>
  <bookViews>
    <workbookView xWindow="-120" yWindow="-120" windowWidth="29040" windowHeight="15840" activeTab="1" xr2:uid="{00000000-000D-0000-FFFF-FFFF00000000}"/>
  </bookViews>
  <sheets>
    <sheet name="01-TTr" sheetId="1" r:id="rId1"/>
    <sheet name="02-TTr" sheetId="2" r:id="rId2"/>
    <sheet name="03-TT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1" l="1"/>
  <c r="F14" i="2"/>
  <c r="G14" i="2"/>
  <c r="M14" i="1"/>
  <c r="H14" i="1"/>
  <c r="J14" i="2"/>
  <c r="O14" i="1"/>
  <c r="M14" i="2"/>
  <c r="H14" i="2"/>
  <c r="B14" i="1" l="1"/>
  <c r="AC14" i="1" s="1"/>
  <c r="K14" i="1"/>
  <c r="L14" i="1" l="1"/>
  <c r="J14" i="1" s="1"/>
  <c r="R14" i="2"/>
  <c r="AA14" i="2"/>
  <c r="X14" i="2"/>
  <c r="A7" i="3"/>
  <c r="S14" i="1"/>
  <c r="A7" i="2" l="1"/>
  <c r="A6" i="2"/>
  <c r="A6" i="3"/>
  <c r="B14" i="2" l="1"/>
  <c r="U1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VanAnh</author>
  </authors>
  <commentList>
    <comment ref="G14" authorId="0" shapeId="0" xr:uid="{23F4C9CD-1082-4DCC-9242-95F4424AEA71}">
      <text>
        <r>
          <rPr>
            <b/>
            <sz val="9"/>
            <color indexed="81"/>
            <rFont val="Tahoma"/>
            <charset val="163"/>
          </rPr>
          <t>VanAnh:</t>
        </r>
        <r>
          <rPr>
            <sz val="9"/>
            <color indexed="81"/>
            <rFont val="Tahoma"/>
            <charset val="163"/>
          </rPr>
          <t xml:space="preserve">
KLTT: 05, 06, 09 (chưa có KLTT 07-08)</t>
        </r>
      </text>
    </comment>
    <comment ref="H14" authorId="0" shapeId="0" xr:uid="{0D0E899B-F675-490E-AC07-A40FEDC83B7F}">
      <text>
        <r>
          <rPr>
            <b/>
            <sz val="9"/>
            <color indexed="81"/>
            <rFont val="Tahoma"/>
            <charset val="163"/>
          </rPr>
          <t>VanAnh:</t>
        </r>
        <r>
          <rPr>
            <sz val="9"/>
            <color indexed="81"/>
            <rFont val="Tahoma"/>
            <charset val="163"/>
          </rPr>
          <t xml:space="preserve">
KLTT 05: 06 đơn vị y tế,
KLTT 06: 08 đơn vị giáp dục
KLTT 09: SXD.</t>
        </r>
      </text>
    </comment>
    <comment ref="AB14" authorId="0" shapeId="0" xr:uid="{803E39B6-DAD0-4382-ADF0-818F24DE4F88}">
      <text>
        <r>
          <rPr>
            <b/>
            <sz val="9"/>
            <color indexed="81"/>
            <rFont val="Tahoma"/>
            <charset val="163"/>
          </rPr>
          <t>VanAnh:</t>
        </r>
        <r>
          <rPr>
            <sz val="9"/>
            <color indexed="81"/>
            <rFont val="Tahoma"/>
            <charset val="163"/>
          </rPr>
          <t xml:space="preserve">
ĐTT số 05 và 07 (dự án khó khawnh, vướng mắc)</t>
        </r>
      </text>
    </comment>
  </commentList>
</comments>
</file>

<file path=xl/sharedStrings.xml><?xml version="1.0" encoding="utf-8"?>
<sst xmlns="http://schemas.openxmlformats.org/spreadsheetml/2006/main" count="181" uniqueCount="131">
  <si>
    <r>
      <rPr>
        <b/>
        <sz val="10"/>
        <rFont val="Times New Roman"/>
        <family val="1"/>
      </rPr>
      <t>Biểu số: 01/TTr</t>
    </r>
  </si>
  <si>
    <r>
      <t>Đơn vị tính: Tiền (triệu đồng), đất (m</t>
    </r>
    <r>
      <rPr>
        <b/>
        <vertAlign val="superscript"/>
        <sz val="10"/>
        <rFont val="Times New Roman"/>
        <family val="1"/>
      </rPr>
      <t>2</t>
    </r>
    <r>
      <rPr>
        <b/>
        <sz val="10"/>
        <rFont val="Times New Roman"/>
        <family val="1"/>
      </rPr>
      <t>)</t>
    </r>
  </si>
  <si>
    <t>Đơn vị</t>
  </si>
  <si>
    <t>Số cuộc thanh tra thực hiện trong kỳ</t>
  </si>
  <si>
    <t>Số cuộc thanh tra đã ban hành kết luận</t>
  </si>
  <si>
    <t>Số đơn vị được thanh tra theo kết luận</t>
  </si>
  <si>
    <t>Hoàn thiện cơ chế, chính sách (số văn bản)</t>
  </si>
  <si>
    <t>Tổng số</t>
  </si>
  <si>
    <t>Phân loại</t>
  </si>
  <si>
    <t>Chuyển cơ quan điều tra</t>
  </si>
  <si>
    <t>Triển khai từ kỳ trước chuyển sang</t>
  </si>
  <si>
    <t>Triển khai trong kỳ</t>
  </si>
  <si>
    <t>Theo Kế hoạch</t>
  </si>
  <si>
    <t>Đột xuất</t>
  </si>
  <si>
    <t>Tiền (Tr.đ)</t>
  </si>
  <si>
    <t>Tổ chức</t>
  </si>
  <si>
    <t>Cá nhân</t>
  </si>
  <si>
    <t>Vụ</t>
  </si>
  <si>
    <t>Đối tượng</t>
  </si>
  <si>
    <t>Ms</t>
  </si>
  <si>
    <t>1=2+3=4+5</t>
  </si>
  <si>
    <t>2</t>
  </si>
  <si>
    <t>3</t>
  </si>
  <si>
    <t>4</t>
  </si>
  <si>
    <t>5</t>
  </si>
  <si>
    <t>6</t>
  </si>
  <si>
    <t>7</t>
  </si>
  <si>
    <t>12</t>
  </si>
  <si>
    <t>13</t>
  </si>
  <si>
    <t>14</t>
  </si>
  <si>
    <t>15</t>
  </si>
  <si>
    <t>16</t>
  </si>
  <si>
    <t>17</t>
  </si>
  <si>
    <t>MS</t>
  </si>
  <si>
    <t>Đơn vị tính: Tiền (triệu đồng); đất (m2)</t>
  </si>
  <si>
    <t>Kiến nghị xử lý</t>
  </si>
  <si>
    <t>Hoàn thiện cơ chế, chính sách (số vân băn)</t>
  </si>
  <si>
    <t>Bằng tiền</t>
  </si>
  <si>
    <t>17=18+19</t>
  </si>
  <si>
    <t>20=21+22</t>
  </si>
  <si>
    <t>23=24+25</t>
  </si>
  <si>
    <t>Đã khởi tố</t>
  </si>
  <si>
    <t>Số văn bản ban hành mới</t>
  </si>
  <si>
    <t>Số văn bản được sửa đổi, bổ sung</t>
  </si>
  <si>
    <t>Số văn bản bãi bỏ</t>
  </si>
  <si>
    <t>Lớp</t>
  </si>
  <si>
    <t>Người</t>
  </si>
  <si>
    <t>Tổng số cuộc</t>
  </si>
  <si>
    <t>Số cuộc đã ban hành kết luận</t>
  </si>
  <si>
    <t>Kiến nghị xử lý hành chính</t>
  </si>
  <si>
    <t>Kiến nghị chuyển cơ quan điều tra</t>
  </si>
  <si>
    <t>Tổng số kết luận phải thực hiện</t>
  </si>
  <si>
    <t>Đã xử lý hành chính</t>
  </si>
  <si>
    <t>Biểu số: 02/TTr</t>
  </si>
  <si>
    <t>8=10+16</t>
  </si>
  <si>
    <t>9=11+17</t>
  </si>
  <si>
    <t>10=12+14</t>
  </si>
  <si>
    <t>11=13+15</t>
  </si>
  <si>
    <t>18=19+20</t>
  </si>
  <si>
    <t>21=22+23</t>
  </si>
  <si>
    <t>Tổng số tiền (Triệu đồng)</t>
  </si>
  <si>
    <t>Tổ chức (Triệu đồng)</t>
  </si>
  <si>
    <t>Cá nhận (Triệu đồng)</t>
  </si>
  <si>
    <t xml:space="preserve">Tổng số </t>
  </si>
  <si>
    <t>Xử lý trách nhiệm</t>
  </si>
  <si>
    <t>Xử lý hành chính</t>
  </si>
  <si>
    <t>Tổng số tiền vi phạm về kinh tế (Triệu đồng)</t>
  </si>
  <si>
    <t>Về NSNN</t>
  </si>
  <si>
    <t>Về tổ chức, cá nhân</t>
  </si>
  <si>
    <t>Kiến nghi thu hồi</t>
  </si>
  <si>
    <t>Kiến nghị xử lý khác</t>
  </si>
  <si>
    <t xml:space="preserve"> Vi phạm về kinh tế</t>
  </si>
  <si>
    <t>1=3+4</t>
  </si>
  <si>
    <t>Trong đó số kết luận chưa thực hiện xong kỳ trước chuyển sang</t>
  </si>
  <si>
    <t>Tiến độ thực hiện kết luận</t>
  </si>
  <si>
    <t>Tiền (Tr. đồng)</t>
  </si>
  <si>
    <t>Tổng số tiền phải thu</t>
  </si>
  <si>
    <t>Số tiền đã thu trong kỳ</t>
  </si>
  <si>
    <t>Đất  (m2)</t>
  </si>
  <si>
    <t>Tổng số đất phải thu</t>
  </si>
  <si>
    <t>Số đất đã thu trong kỳ</t>
  </si>
  <si>
    <t>Kết quả thực hiện thu hồi về NSNN</t>
  </si>
  <si>
    <t>Số kết luận đã hoàn thành</t>
  </si>
  <si>
    <t>Số kết luận chưa hoàn thành</t>
  </si>
  <si>
    <t>Kết quả thu hồi về tổ chức, cá nhân</t>
  </si>
  <si>
    <t>Kết quả thực hiện xử lý khác về kinh tế</t>
  </si>
  <si>
    <t>Tổng số tiền phải xử lý khác</t>
  </si>
  <si>
    <t>Số tiền đã xử lý khác trong kỳ</t>
  </si>
  <si>
    <t>Tổng số đất phải xử lý khác</t>
  </si>
  <si>
    <t>Số đất đã xử lý khác trong kỳ</t>
  </si>
  <si>
    <t>Cộng</t>
  </si>
  <si>
    <t>Phải xử lý</t>
  </si>
  <si>
    <t>Đã xử lý trong kỳ</t>
  </si>
  <si>
    <t>Phải xử lý trong kỳ</t>
  </si>
  <si>
    <t>Kết quả thực hiện xử lý hành chính</t>
  </si>
  <si>
    <t>26=27+28</t>
  </si>
  <si>
    <t>Đã chuyển cơ quan điều tra</t>
  </si>
  <si>
    <t>Khởi tố trong kỳ</t>
  </si>
  <si>
    <t>Số văn bản kiến nghị đã thực hiện xong</t>
  </si>
  <si>
    <t>Tổng số văn bản kiến nghị phải hoàn thiện</t>
  </si>
  <si>
    <t>Biểu số: 03/TTr</t>
  </si>
  <si>
    <t>Ban hành văn bản quản lý, chỉ đạo (Bộ, ngành, tỉnh, TP) về công tác thanh tra</t>
  </si>
  <si>
    <t>Tập huấn, tuyên truyền, giáo dục pháp luật về thanh tra</t>
  </si>
  <si>
    <t>Kết quả thực hiện kết luận thanh tra trách nhiệm</t>
  </si>
  <si>
    <t>Chuyển cơ 
quan điều tra</t>
  </si>
  <si>
    <r>
      <t>Tổng số đất vi phạm về kinh tế (m</t>
    </r>
    <r>
      <rPr>
        <b/>
        <vertAlign val="superscript"/>
        <sz val="8"/>
        <rFont val="Times New Roman"/>
        <family val="1"/>
      </rPr>
      <t>2</t>
    </r>
    <r>
      <rPr>
        <b/>
        <sz val="8"/>
        <rFont val="Times New Roman"/>
        <family val="1"/>
      </rPr>
      <t>)</t>
    </r>
  </si>
  <si>
    <r>
      <t>Đất(m</t>
    </r>
    <r>
      <rPr>
        <b/>
        <vertAlign val="superscript"/>
        <sz val="8"/>
        <rFont val="Times New Roman"/>
        <family val="1"/>
      </rPr>
      <t>2</t>
    </r>
    <r>
      <rPr>
        <b/>
        <sz val="8"/>
        <rFont val="Times New Roman"/>
        <family val="1"/>
      </rPr>
      <t>)</t>
    </r>
  </si>
  <si>
    <r>
      <t>Đất (m</t>
    </r>
    <r>
      <rPr>
        <b/>
        <vertAlign val="superscript"/>
        <sz val="8"/>
        <rFont val="Times New Roman"/>
        <family val="1"/>
      </rPr>
      <t>2</t>
    </r>
    <r>
      <rPr>
        <b/>
        <sz val="8"/>
        <rFont val="Times New Roman"/>
        <family val="1"/>
      </rPr>
      <t>)</t>
    </r>
  </si>
  <si>
    <t>Đất (m2)</t>
  </si>
  <si>
    <t>Ghi chú:</t>
  </si>
  <si>
    <t xml:space="preserve">Ghi chú: </t>
  </si>
  <si>
    <t xml:space="preserve"> </t>
  </si>
  <si>
    <t>Thanh tra trách nhiệm thực hiện pháp luật về thanh tra</t>
  </si>
  <si>
    <t>Số đơn vị được thanh tra</t>
  </si>
  <si>
    <t>Kết luận thanh tra phải thực hiện</t>
  </si>
  <si>
    <t xml:space="preserve">            </t>
  </si>
  <si>
    <t>02</t>
  </si>
  <si>
    <t>UBND THÀNH PHỐ ĐỒNG NAI</t>
  </si>
  <si>
    <t>THANH TRA THÀNH PHỐ</t>
  </si>
  <si>
    <t>Ghi chú: các văn băn chỉ đạo về công tác thanh tra:</t>
  </si>
  <si>
    <t>Số liệu tính từ ngày  06/6/2026 đến ngày 05/7/2026</t>
  </si>
  <si>
    <t>(Kèm theo Báo cáo số:            /BC-TT  ngày         /7/2026 của Thanh tra thành phố Đồng Nai)</t>
  </si>
  <si>
    <t>Ghi chú: số cuộc thanh tra đang thực hiện</t>
  </si>
  <si>
    <t>Số cuộc thanh tra đình chỉ</t>
  </si>
  <si>
    <t>- Quyết định số 150/QĐ-TT ngày 03/7/2026 của Chánh Thanh tra thành phố về việc điều chỉnh Kế hoạch thanh tra năm 2026</t>
  </si>
  <si>
    <t>- Trong kỳ, đình chỉ 02 cuộc thanh tra (cuộc thanh tra thành lập theo Quyết định số 05/QĐ-TT ngày 05/5/2026 và Quyết định số 07/QĐ-TT ngày 05/5/2026 của Chánh Thanh tra Thành phố Đồng Nai Về việc thanh tra đối với các dự án có khó khăn, vướng mắc, tồn đọng kéo dài) trên địa bàn thành phố Đồng Nai</t>
  </si>
  <si>
    <t>- Vi phạm về kinh tế: Thu hồi về NSNN 463,86 triệu đồng nộp vào Tài khoản tạm giữ của Thanh tra thành phố Đồng Nai mở tại Kho bạc nhà nước Khu vực XVII chờ xử lý theo quy định (61.865.211 đồng thu theo Kết luận số 05/KL-TT ngày 03/6/2026, 34.473.200 đồng thu theo Kết luận số 06/KL-TT ngày 08/6/2026 của Chánh Thanh tra thành phố và 315tr thu theo Kết luận số 11/KL-TT ngày 25/6/2026 của Chánh Thanh tra thành phố); thu hồi trả về tổ chức, cá nhân số tiền 52,52 triệu đồng (theo Kết luận số 06/KL-TT ngày 08/6/2026 của Chánh Thanh tra thành phố)</t>
  </si>
  <si>
    <t>- Vi phạm về kinh tế: Thu hồi về NSNN 61.865.211 đồng thu theo Kết luận số 05/KL-TT ngày 03/6/2026 của Chánh Thanh tra thành phố và 315tr thu theo Kết luận số 11/KL-TT ngày 25/6/2026 của Chánh Thanh tra thành phố</t>
  </si>
  <si>
    <t>TỔNG HỢP KẾT QUẢ THANH TRA THÁNG 07/2026 THÀNH PHỐ ĐỒNG NAI</t>
  </si>
  <si>
    <t>TỔNG HỢP KẾT QUẢ THỰC HIỆN KẾT LUẬN THANH TRA THÁNG 07/2026 THÀNH PHỐ ĐỒNG NAI</t>
  </si>
  <si>
    <t>TỔNG HỢP CÔNG TÁC QUẢN LÝ NHÀ NƯỚC VỀ THANH TRA THÁNG 07/2026 THÀNH PHỐ ĐỒNG 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</si>
</sst>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29" x14ac:knownFonts="1">
    <font>
      <sz val="11"/>
      <color theme="1"/>
      <name val="Times New Roman"/>
      <family val="2"/>
    </font>
    <font>
      <sz val="10"/>
      <name val="Times New Roman"/>
      <family val="1"/>
    </font>
    <font>
      <b/>
      <sz val="10"/>
      <name val="Times New Roman"/>
      <family val="1"/>
    </font>
    <font>
      <b/>
      <sz val="13"/>
      <name val="Times New Roman"/>
      <family val="1"/>
    </font>
    <font>
      <i/>
      <sz val="10"/>
      <name val="Times New Roman"/>
      <family val="1"/>
    </font>
    <font>
      <b/>
      <vertAlign val="superscript"/>
      <sz val="10"/>
      <name val="Times New Roman"/>
      <family val="1"/>
    </font>
    <font>
      <b/>
      <sz val="8"/>
      <name val="Times New Roman"/>
      <family val="1"/>
    </font>
    <font>
      <sz val="8"/>
      <name val="Times New Roman"/>
      <family val="1"/>
    </font>
    <font>
      <sz val="9"/>
      <color rgb="FF000000"/>
      <name val="Times New Roman"/>
      <family val="1"/>
    </font>
    <font>
      <i/>
      <sz val="8"/>
      <name val="Times New Roman"/>
      <family val="1"/>
    </font>
    <font>
      <b/>
      <u/>
      <sz val="11"/>
      <color theme="1"/>
      <name val="Times New Roman"/>
      <family val="1"/>
    </font>
    <font>
      <sz val="9"/>
      <name val="Times New Roman"/>
      <family val="1"/>
    </font>
    <font>
      <sz val="8"/>
      <color theme="1"/>
      <name val="Times New Roman"/>
      <family val="1"/>
    </font>
    <font>
      <sz val="8"/>
      <name val="Times New Roman"/>
      <family val="1"/>
      <charset val="163"/>
    </font>
    <font>
      <sz val="8"/>
      <color theme="1"/>
      <name val="Times New Roman"/>
      <family val="1"/>
      <charset val="163"/>
    </font>
    <font>
      <sz val="10"/>
      <name val="Times New Roman"/>
      <family val="1"/>
      <charset val="163"/>
    </font>
    <font>
      <b/>
      <sz val="8"/>
      <color theme="1"/>
      <name val="Times New Roman"/>
      <family val="1"/>
    </font>
    <font>
      <b/>
      <vertAlign val="superscript"/>
      <sz val="8"/>
      <name val="Times New Roman"/>
      <family val="1"/>
    </font>
    <font>
      <b/>
      <sz val="8"/>
      <color rgb="FF000000"/>
      <name val="Times New Roman"/>
      <family val="1"/>
    </font>
    <font>
      <b/>
      <sz val="10"/>
      <color rgb="FF000000"/>
      <name val="Times New Roman"/>
      <family val="1"/>
    </font>
    <font>
      <i/>
      <sz val="8"/>
      <color rgb="FF000000"/>
      <name val="Times New Roman"/>
      <family val="1"/>
    </font>
    <font>
      <i/>
      <sz val="10"/>
      <color rgb="FF000000"/>
      <name val="Times New Roman"/>
      <family val="1"/>
    </font>
    <font>
      <i/>
      <sz val="8"/>
      <color theme="1"/>
      <name val="Times New Roman"/>
      <family val="1"/>
    </font>
    <font>
      <sz val="11"/>
      <color theme="1"/>
      <name val="Times New Roman"/>
      <family val="1"/>
    </font>
    <font>
      <b/>
      <sz val="11"/>
      <color theme="1"/>
      <name val="Times New Roman"/>
      <family val="1"/>
    </font>
    <font>
      <b/>
      <sz val="9"/>
      <name val="Times New Roman"/>
      <family val="1"/>
    </font>
    <font>
      <sz val="9"/>
      <color theme="1"/>
      <name val="Times New Roman"/>
      <family val="1"/>
    </font>
    <font>
      <sz val="9"/>
      <color indexed="81"/>
      <name val="Tahoma"/>
      <charset val="163"/>
    </font>
    <font>
      <b/>
      <sz val="9"/>
      <color indexed="81"/>
      <name val="Tahoma"/>
      <charset val="163"/>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3">
    <xf numFmtId="0" fontId="0" fillId="0" borderId="0" xfId="0"/>
    <xf numFmtId="0" fontId="1" fillId="0" borderId="0" xfId="0" applyFont="1"/>
    <xf numFmtId="0" fontId="1" fillId="0" borderId="0" xfId="0" applyFont="1" applyAlignment="1">
      <alignment vertical="top"/>
    </xf>
    <xf numFmtId="0" fontId="2" fillId="0" borderId="0" xfId="0" applyFont="1" applyAlignment="1">
      <alignment vertical="top"/>
    </xf>
    <xf numFmtId="0" fontId="8" fillId="0" borderId="0" xfId="0" applyFont="1" applyAlignment="1">
      <alignment vertical="center"/>
    </xf>
    <xf numFmtId="0" fontId="2" fillId="0" borderId="0" xfId="0" applyFont="1"/>
    <xf numFmtId="0" fontId="7" fillId="0" borderId="0" xfId="0" applyFont="1"/>
    <xf numFmtId="0" fontId="11" fillId="3" borderId="1" xfId="0" applyFont="1" applyFill="1" applyBorder="1" applyAlignment="1">
      <alignment horizontal="center" vertical="center" wrapText="1"/>
    </xf>
    <xf numFmtId="0" fontId="12" fillId="0" borderId="0" xfId="0" applyFont="1"/>
    <xf numFmtId="0" fontId="14" fillId="0" borderId="0" xfId="0" applyFont="1"/>
    <xf numFmtId="0" fontId="7" fillId="0" borderId="0" xfId="0" applyFont="1" applyAlignment="1">
      <alignment horizontal="center"/>
    </xf>
    <xf numFmtId="0" fontId="15" fillId="0" borderId="0" xfId="0" applyFont="1" applyAlignment="1">
      <alignment horizontal="center"/>
    </xf>
    <xf numFmtId="0" fontId="15" fillId="0" borderId="0" xfId="0" applyFont="1"/>
    <xf numFmtId="0" fontId="15" fillId="0" borderId="0" xfId="0" applyFont="1" applyAlignment="1">
      <alignment wrapText="1"/>
    </xf>
    <xf numFmtId="0" fontId="1" fillId="0" borderId="0" xfId="0" quotePrefix="1" applyFont="1" applyAlignment="1">
      <alignment vertical="top"/>
    </xf>
    <xf numFmtId="0" fontId="8" fillId="0" borderId="0" xfId="0" quotePrefix="1" applyFont="1" applyAlignment="1">
      <alignment vertical="center"/>
    </xf>
    <xf numFmtId="0" fontId="8" fillId="3" borderId="0" xfId="0" applyFont="1" applyFill="1" applyAlignment="1">
      <alignment vertical="center"/>
    </xf>
    <xf numFmtId="0" fontId="1" fillId="3" borderId="0" xfId="0" applyFont="1" applyFill="1"/>
    <xf numFmtId="0" fontId="11" fillId="0" borderId="0" xfId="0" applyFont="1" applyAlignment="1">
      <alignment vertical="center"/>
    </xf>
    <xf numFmtId="3" fontId="0" fillId="0" borderId="0" xfId="0" applyNumberFormat="1"/>
    <xf numFmtId="3" fontId="1" fillId="0" borderId="0" xfId="0" applyNumberFormat="1" applyFont="1"/>
    <xf numFmtId="3" fontId="15" fillId="0" borderId="1" xfId="0" applyNumberFormat="1" applyFont="1" applyBorder="1" applyAlignment="1">
      <alignment horizontal="center" vertical="center" wrapText="1"/>
    </xf>
    <xf numFmtId="3" fontId="15" fillId="0" borderId="0" xfId="0" applyNumberFormat="1" applyFont="1" applyAlignment="1">
      <alignment horizontal="center"/>
    </xf>
    <xf numFmtId="3" fontId="13" fillId="0" borderId="5" xfId="0" applyNumberFormat="1" applyFont="1" applyBorder="1" applyAlignment="1">
      <alignment horizontal="center" vertical="center" wrapText="1"/>
    </xf>
    <xf numFmtId="3" fontId="14" fillId="0" borderId="0" xfId="0" applyNumberFormat="1" applyFont="1"/>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6" fillId="0" borderId="1" xfId="0" applyFont="1" applyBorder="1"/>
    <xf numFmtId="0" fontId="6"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vertical="center" wrapText="1"/>
    </xf>
    <xf numFmtId="0" fontId="21"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9" fillId="0" borderId="1" xfId="0" applyFont="1" applyBorder="1" applyAlignment="1">
      <alignment horizontal="right" vertical="center" wrapText="1"/>
    </xf>
    <xf numFmtId="0" fontId="22" fillId="0" borderId="1" xfId="0" applyFont="1" applyBorder="1" applyAlignment="1">
      <alignment horizontal="center" vertical="center" wrapText="1"/>
    </xf>
    <xf numFmtId="3" fontId="25" fillId="0" borderId="5" xfId="0" applyNumberFormat="1" applyFont="1" applyBorder="1" applyAlignment="1">
      <alignment horizontal="center" vertical="center"/>
    </xf>
    <xf numFmtId="3" fontId="11" fillId="0" borderId="5"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0" fontId="22" fillId="0" borderId="1" xfId="0" applyFont="1" applyBorder="1" applyAlignment="1">
      <alignment vertical="center" wrapText="1"/>
    </xf>
    <xf numFmtId="0" fontId="15" fillId="0" borderId="1" xfId="0" applyFont="1" applyBorder="1" applyAlignment="1">
      <alignment horizontal="center" vertical="center" wrapText="1"/>
    </xf>
    <xf numFmtId="164" fontId="0" fillId="0" borderId="0" xfId="0" applyNumberFormat="1"/>
    <xf numFmtId="165" fontId="15" fillId="0" borderId="1" xfId="0" applyNumberFormat="1" applyFont="1" applyBorder="1" applyAlignment="1">
      <alignment horizontal="center" vertical="center" wrapText="1"/>
    </xf>
    <xf numFmtId="0" fontId="25" fillId="3" borderId="1" xfId="0" quotePrefix="1" applyFont="1" applyFill="1" applyBorder="1" applyAlignment="1">
      <alignment horizontal="center" vertical="center" wrapText="1"/>
    </xf>
    <xf numFmtId="0" fontId="25" fillId="3" borderId="1" xfId="0" applyFont="1" applyFill="1" applyBorder="1" applyAlignment="1">
      <alignment horizontal="center" vertical="center" wrapText="1"/>
    </xf>
    <xf numFmtId="3" fontId="26" fillId="0" borderId="5" xfId="0" applyNumberFormat="1" applyFont="1" applyBorder="1" applyAlignment="1">
      <alignment horizontal="center" vertical="center"/>
    </xf>
    <xf numFmtId="4" fontId="25" fillId="0" borderId="5"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0" fontId="7" fillId="0" borderId="0" xfId="0" quotePrefix="1" applyFont="1"/>
    <xf numFmtId="3" fontId="26" fillId="3" borderId="5" xfId="0" applyNumberFormat="1" applyFont="1" applyFill="1" applyBorder="1" applyAlignment="1">
      <alignment horizontal="center" vertical="center"/>
    </xf>
    <xf numFmtId="0" fontId="3" fillId="0" borderId="0" xfId="0" applyFont="1" applyAlignment="1">
      <alignment horizontal="center" vertical="top"/>
    </xf>
    <xf numFmtId="0" fontId="4" fillId="0" borderId="0" xfId="0" applyFont="1" applyAlignment="1">
      <alignment horizontal="center" vertical="top"/>
    </xf>
    <xf numFmtId="4" fontId="1" fillId="0" borderId="0" xfId="0" applyNumberFormat="1" applyFont="1"/>
    <xf numFmtId="0" fontId="0" fillId="0" borderId="0" xfId="0" quotePrefix="1"/>
    <xf numFmtId="0" fontId="2" fillId="0" borderId="1" xfId="0" applyFont="1" applyBorder="1" applyAlignment="1">
      <alignment horizontal="center" vertical="center" wrapText="1"/>
    </xf>
    <xf numFmtId="0" fontId="23" fillId="0" borderId="0" xfId="0" applyFont="1" applyAlignment="1">
      <alignment horizontal="center"/>
    </xf>
    <xf numFmtId="0" fontId="10" fillId="0" borderId="0" xfId="0" applyFont="1" applyAlignment="1">
      <alignment horizontal="center"/>
    </xf>
    <xf numFmtId="0" fontId="2" fillId="0" borderId="7" xfId="0" quotePrefix="1" applyFont="1" applyBorder="1" applyAlignment="1">
      <alignment horizontal="left" vertical="center"/>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 fillId="0" borderId="0" xfId="0" applyFont="1" applyAlignment="1">
      <alignment horizontal="center" vertical="top"/>
    </xf>
    <xf numFmtId="0" fontId="4"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top" wrapText="1"/>
    </xf>
    <xf numFmtId="0" fontId="16" fillId="0" borderId="1" xfId="0" applyFont="1" applyBorder="1" applyAlignment="1">
      <alignment horizontal="center"/>
    </xf>
    <xf numFmtId="0" fontId="6" fillId="0" borderId="1" xfId="0" applyFont="1" applyBorder="1" applyAlignment="1">
      <alignment horizontal="center" vertical="center" wrapText="1"/>
    </xf>
    <xf numFmtId="0" fontId="16" fillId="0" borderId="1" xfId="0" applyFont="1" applyBorder="1" applyAlignment="1">
      <alignment horizontal="center" wrapText="1"/>
    </xf>
    <xf numFmtId="2" fontId="6" fillId="0" borderId="2"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0" fontId="3" fillId="0" borderId="0" xfId="0" applyFont="1" applyAlignment="1">
      <alignment horizontal="center" vertical="top"/>
    </xf>
    <xf numFmtId="0" fontId="6" fillId="0" borderId="1" xfId="0" applyFont="1" applyBorder="1" applyAlignment="1">
      <alignment horizontal="center"/>
    </xf>
    <xf numFmtId="3" fontId="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24" fillId="0" borderId="0" xfId="0" applyFont="1" applyAlignment="1">
      <alignment horizontal="left" wrapText="1"/>
    </xf>
    <xf numFmtId="0" fontId="1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
  <sheetViews>
    <sheetView zoomScale="130" zoomScaleNormal="130" workbookViewId="0">
      <pane ySplit="13" topLeftCell="A14" activePane="bottomLeft" state="frozen"/>
      <selection pane="bottomLeft" activeCell="B14" sqref="B14:AC14"/>
    </sheetView>
  </sheetViews>
  <sheetFormatPr defaultRowHeight="15" x14ac:dyDescent="0.25"/>
  <cols>
    <col min="1" max="1" width="9.7109375" customWidth="1"/>
    <col min="2" max="2" width="8.42578125" customWidth="1"/>
    <col min="3" max="3" width="7.7109375" customWidth="1"/>
    <col min="4" max="4" width="6.28515625" customWidth="1"/>
    <col min="5" max="5" width="6" customWidth="1"/>
    <col min="6" max="6" width="4.7109375" customWidth="1"/>
    <col min="7" max="7" width="5.5703125" customWidth="1"/>
    <col min="8" max="8" width="4.5703125" customWidth="1"/>
    <col min="9" max="9" width="9.85546875" style="19" customWidth="1"/>
    <col min="10" max="10" width="6.5703125" customWidth="1"/>
    <col min="11" max="11" width="12.7109375" bestFit="1" customWidth="1"/>
    <col min="12" max="12" width="9.140625" customWidth="1"/>
    <col min="13" max="13" width="8.85546875" customWidth="1"/>
    <col min="14" max="14" width="6.28515625" customWidth="1"/>
    <col min="15" max="15" width="7.5703125" customWidth="1"/>
    <col min="16" max="16" width="5.5703125" customWidth="1"/>
    <col min="17" max="17" width="7.5703125" customWidth="1"/>
    <col min="18" max="18" width="5.5703125" customWidth="1"/>
    <col min="19" max="20" width="8.7109375" customWidth="1"/>
    <col min="21" max="21" width="5.140625" customWidth="1"/>
    <col min="22" max="22" width="4.85546875" customWidth="1"/>
    <col min="23" max="23" width="5.28515625" customWidth="1"/>
    <col min="24" max="24" width="5" customWidth="1"/>
    <col min="25" max="25" width="4.7109375" customWidth="1"/>
    <col min="26" max="26" width="5.140625" customWidth="1"/>
    <col min="27" max="28" width="6.5703125" customWidth="1"/>
  </cols>
  <sheetData>
    <row r="1" spans="1:29" ht="17.25" customHeight="1" x14ac:dyDescent="0.25">
      <c r="A1" s="55" t="s">
        <v>117</v>
      </c>
      <c r="B1" s="55"/>
      <c r="C1" s="55"/>
      <c r="D1" s="55"/>
      <c r="E1" s="55"/>
    </row>
    <row r="2" spans="1:29" ht="17.25" customHeight="1" x14ac:dyDescent="0.25">
      <c r="A2" s="56" t="s">
        <v>118</v>
      </c>
      <c r="B2" s="56"/>
      <c r="C2" s="56"/>
      <c r="D2" s="56"/>
      <c r="E2" s="56"/>
    </row>
    <row r="3" spans="1:29" x14ac:dyDescent="0.25">
      <c r="A3" s="1"/>
      <c r="B3" s="1"/>
      <c r="C3" s="1"/>
      <c r="D3" s="1"/>
      <c r="E3" s="1"/>
      <c r="F3" s="1"/>
      <c r="G3" s="1"/>
      <c r="H3" s="1"/>
      <c r="I3" s="20"/>
      <c r="J3" s="1"/>
      <c r="K3" s="1"/>
      <c r="L3" s="1"/>
      <c r="M3" s="1"/>
      <c r="N3" s="1"/>
      <c r="O3" s="1"/>
      <c r="P3" s="1"/>
      <c r="R3" s="1"/>
      <c r="S3" s="1"/>
      <c r="W3" s="2" t="s">
        <v>0</v>
      </c>
    </row>
    <row r="4" spans="1:29" ht="16.5" x14ac:dyDescent="0.25">
      <c r="A4" s="76" t="s">
        <v>128</v>
      </c>
      <c r="B4" s="76"/>
      <c r="C4" s="76"/>
      <c r="D4" s="76"/>
      <c r="E4" s="76"/>
      <c r="F4" s="76"/>
      <c r="G4" s="76"/>
      <c r="H4" s="76"/>
      <c r="I4" s="76"/>
      <c r="J4" s="76"/>
      <c r="K4" s="76"/>
      <c r="L4" s="76"/>
      <c r="M4" s="76"/>
      <c r="N4" s="76"/>
      <c r="O4" s="76"/>
      <c r="P4" s="76"/>
      <c r="Q4" s="76"/>
      <c r="R4" s="76"/>
      <c r="S4" s="76"/>
      <c r="T4" s="76"/>
      <c r="U4" s="76"/>
      <c r="V4" s="76"/>
      <c r="W4" s="76"/>
      <c r="X4" s="76"/>
      <c r="Y4" s="76"/>
      <c r="Z4" s="76"/>
      <c r="AA4" s="76"/>
      <c r="AB4" s="50"/>
    </row>
    <row r="5" spans="1:29" x14ac:dyDescent="0.25">
      <c r="A5" s="61" t="s">
        <v>120</v>
      </c>
      <c r="B5" s="61"/>
      <c r="C5" s="61"/>
      <c r="D5" s="61"/>
      <c r="E5" s="61"/>
      <c r="F5" s="61"/>
      <c r="G5" s="61"/>
      <c r="H5" s="61"/>
      <c r="I5" s="61"/>
      <c r="J5" s="61"/>
      <c r="K5" s="61"/>
      <c r="L5" s="61"/>
      <c r="M5" s="61"/>
      <c r="N5" s="61"/>
      <c r="O5" s="61"/>
      <c r="P5" s="61"/>
      <c r="Q5" s="61"/>
      <c r="R5" s="61"/>
      <c r="S5" s="61"/>
      <c r="T5" s="61"/>
      <c r="U5" s="61"/>
      <c r="V5" s="61"/>
      <c r="W5" s="61"/>
      <c r="X5" s="61"/>
      <c r="Y5" s="61"/>
      <c r="Z5" s="61"/>
      <c r="AA5" s="61"/>
      <c r="AB5" s="51"/>
    </row>
    <row r="6" spans="1:29" x14ac:dyDescent="0.25">
      <c r="A6" s="61" t="s">
        <v>121</v>
      </c>
      <c r="B6" s="61"/>
      <c r="C6" s="61"/>
      <c r="D6" s="61"/>
      <c r="E6" s="61"/>
      <c r="F6" s="61"/>
      <c r="G6" s="61"/>
      <c r="H6" s="61"/>
      <c r="I6" s="61"/>
      <c r="J6" s="61"/>
      <c r="K6" s="61"/>
      <c r="L6" s="61"/>
      <c r="M6" s="61"/>
      <c r="N6" s="61"/>
      <c r="O6" s="61"/>
      <c r="P6" s="61"/>
      <c r="Q6" s="61"/>
      <c r="R6" s="61"/>
      <c r="S6" s="61"/>
      <c r="T6" s="61"/>
      <c r="U6" s="61"/>
      <c r="V6" s="61"/>
      <c r="W6" s="61"/>
      <c r="X6" s="61"/>
      <c r="Y6" s="61"/>
      <c r="Z6" s="61"/>
      <c r="AA6" s="61"/>
      <c r="AB6" s="51"/>
    </row>
    <row r="7" spans="1:29" ht="15.75" x14ac:dyDescent="0.25">
      <c r="A7" s="1"/>
      <c r="B7" s="1"/>
      <c r="C7" s="1"/>
      <c r="D7" s="1"/>
      <c r="E7" s="1"/>
      <c r="F7" s="1"/>
      <c r="G7" s="1"/>
      <c r="H7" s="1"/>
      <c r="I7" s="20"/>
      <c r="J7" s="1"/>
      <c r="K7" s="1"/>
      <c r="L7" s="1"/>
      <c r="M7" s="1"/>
      <c r="N7" s="1"/>
      <c r="O7" s="1"/>
      <c r="Q7" s="1"/>
      <c r="R7" s="1"/>
      <c r="S7" s="1"/>
      <c r="U7" s="3" t="s">
        <v>1</v>
      </c>
    </row>
    <row r="8" spans="1:29" s="9" customFormat="1" ht="17.25" customHeight="1" x14ac:dyDescent="0.2">
      <c r="A8" s="71" t="s">
        <v>2</v>
      </c>
      <c r="B8" s="71" t="s">
        <v>3</v>
      </c>
      <c r="C8" s="71"/>
      <c r="D8" s="71"/>
      <c r="E8" s="71"/>
      <c r="F8" s="71"/>
      <c r="G8" s="71" t="s">
        <v>4</v>
      </c>
      <c r="H8" s="71" t="s">
        <v>5</v>
      </c>
      <c r="I8" s="77" t="s">
        <v>35</v>
      </c>
      <c r="J8" s="77"/>
      <c r="K8" s="77"/>
      <c r="L8" s="77"/>
      <c r="M8" s="77"/>
      <c r="N8" s="77"/>
      <c r="O8" s="77"/>
      <c r="P8" s="77"/>
      <c r="Q8" s="77"/>
      <c r="R8" s="77"/>
      <c r="S8" s="77"/>
      <c r="T8" s="77"/>
      <c r="U8" s="77"/>
      <c r="V8" s="77"/>
      <c r="W8" s="77"/>
      <c r="X8" s="77"/>
      <c r="Y8" s="77"/>
      <c r="Z8" s="77"/>
      <c r="AA8" s="77"/>
      <c r="AB8" s="79" t="s">
        <v>123</v>
      </c>
      <c r="AC8" s="79" t="s">
        <v>122</v>
      </c>
    </row>
    <row r="9" spans="1:29" s="9" customFormat="1" ht="15" customHeight="1" x14ac:dyDescent="0.2">
      <c r="A9" s="71"/>
      <c r="B9" s="71"/>
      <c r="C9" s="71"/>
      <c r="D9" s="71"/>
      <c r="E9" s="71"/>
      <c r="F9" s="71"/>
      <c r="G9" s="71"/>
      <c r="H9" s="71"/>
      <c r="I9" s="71" t="s">
        <v>71</v>
      </c>
      <c r="J9" s="71"/>
      <c r="K9" s="71"/>
      <c r="L9" s="71"/>
      <c r="M9" s="71"/>
      <c r="N9" s="71"/>
      <c r="O9" s="71"/>
      <c r="P9" s="71"/>
      <c r="Q9" s="71"/>
      <c r="R9" s="71"/>
      <c r="S9" s="70" t="s">
        <v>65</v>
      </c>
      <c r="T9" s="70"/>
      <c r="U9" s="70"/>
      <c r="V9" s="70"/>
      <c r="W9" s="70"/>
      <c r="X9" s="70"/>
      <c r="Y9" s="72" t="s">
        <v>104</v>
      </c>
      <c r="Z9" s="70"/>
      <c r="AA9" s="73" t="s">
        <v>6</v>
      </c>
      <c r="AB9" s="79"/>
      <c r="AC9" s="79"/>
    </row>
    <row r="10" spans="1:29" s="9" customFormat="1" ht="14.25" customHeight="1" x14ac:dyDescent="0.2">
      <c r="A10" s="71"/>
      <c r="B10" s="71"/>
      <c r="C10" s="71"/>
      <c r="D10" s="71"/>
      <c r="E10" s="71"/>
      <c r="F10" s="71"/>
      <c r="G10" s="71"/>
      <c r="H10" s="71"/>
      <c r="I10" s="78" t="s">
        <v>66</v>
      </c>
      <c r="J10" s="71" t="s">
        <v>105</v>
      </c>
      <c r="K10" s="71" t="s">
        <v>69</v>
      </c>
      <c r="L10" s="71"/>
      <c r="M10" s="71"/>
      <c r="N10" s="71"/>
      <c r="O10" s="71"/>
      <c r="P10" s="71"/>
      <c r="Q10" s="71" t="s">
        <v>70</v>
      </c>
      <c r="R10" s="71"/>
      <c r="S10" s="70"/>
      <c r="T10" s="70"/>
      <c r="U10" s="70"/>
      <c r="V10" s="70"/>
      <c r="W10" s="70"/>
      <c r="X10" s="70"/>
      <c r="Y10" s="70"/>
      <c r="Z10" s="70"/>
      <c r="AA10" s="74"/>
      <c r="AB10" s="79"/>
      <c r="AC10" s="79"/>
    </row>
    <row r="11" spans="1:29" s="9" customFormat="1" ht="24" customHeight="1" x14ac:dyDescent="0.2">
      <c r="A11" s="71"/>
      <c r="B11" s="71" t="s">
        <v>7</v>
      </c>
      <c r="C11" s="71" t="s">
        <v>8</v>
      </c>
      <c r="D11" s="71"/>
      <c r="E11" s="71"/>
      <c r="F11" s="71"/>
      <c r="G11" s="71"/>
      <c r="H11" s="71"/>
      <c r="I11" s="78"/>
      <c r="J11" s="71"/>
      <c r="K11" s="71" t="s">
        <v>7</v>
      </c>
      <c r="L11" s="71"/>
      <c r="M11" s="71" t="s">
        <v>67</v>
      </c>
      <c r="N11" s="71"/>
      <c r="O11" s="71" t="s">
        <v>68</v>
      </c>
      <c r="P11" s="71"/>
      <c r="Q11" s="71"/>
      <c r="R11" s="71"/>
      <c r="S11" s="70" t="s">
        <v>37</v>
      </c>
      <c r="T11" s="70"/>
      <c r="U11" s="70"/>
      <c r="V11" s="70" t="s">
        <v>64</v>
      </c>
      <c r="W11" s="70"/>
      <c r="X11" s="70"/>
      <c r="Y11" s="27"/>
      <c r="Z11" s="27"/>
      <c r="AA11" s="74"/>
      <c r="AB11" s="79"/>
      <c r="AC11" s="79"/>
    </row>
    <row r="12" spans="1:29" s="9" customFormat="1" ht="61.5" customHeight="1" x14ac:dyDescent="0.2">
      <c r="A12" s="71"/>
      <c r="B12" s="71"/>
      <c r="C12" s="26" t="s">
        <v>10</v>
      </c>
      <c r="D12" s="26" t="s">
        <v>11</v>
      </c>
      <c r="E12" s="26" t="s">
        <v>12</v>
      </c>
      <c r="F12" s="26" t="s">
        <v>13</v>
      </c>
      <c r="G12" s="71"/>
      <c r="H12" s="71"/>
      <c r="I12" s="78"/>
      <c r="J12" s="71"/>
      <c r="K12" s="28" t="s">
        <v>14</v>
      </c>
      <c r="L12" s="26" t="s">
        <v>106</v>
      </c>
      <c r="M12" s="26" t="s">
        <v>14</v>
      </c>
      <c r="N12" s="26" t="s">
        <v>106</v>
      </c>
      <c r="O12" s="26" t="s">
        <v>14</v>
      </c>
      <c r="P12" s="26" t="s">
        <v>107</v>
      </c>
      <c r="Q12" s="26" t="s">
        <v>14</v>
      </c>
      <c r="R12" s="26" t="s">
        <v>107</v>
      </c>
      <c r="S12" s="26" t="s">
        <v>60</v>
      </c>
      <c r="T12" s="26" t="s">
        <v>61</v>
      </c>
      <c r="U12" s="26" t="s">
        <v>62</v>
      </c>
      <c r="V12" s="26" t="s">
        <v>63</v>
      </c>
      <c r="W12" s="26" t="s">
        <v>15</v>
      </c>
      <c r="X12" s="26" t="s">
        <v>16</v>
      </c>
      <c r="Y12" s="26" t="s">
        <v>17</v>
      </c>
      <c r="Z12" s="26" t="s">
        <v>18</v>
      </c>
      <c r="AA12" s="75"/>
      <c r="AB12" s="79"/>
      <c r="AC12" s="79"/>
    </row>
    <row r="13" spans="1:29" s="8" customFormat="1" ht="22.5" x14ac:dyDescent="0.2">
      <c r="A13" s="32" t="s">
        <v>19</v>
      </c>
      <c r="B13" s="32" t="s">
        <v>20</v>
      </c>
      <c r="C13" s="32" t="s">
        <v>21</v>
      </c>
      <c r="D13" s="32" t="s">
        <v>22</v>
      </c>
      <c r="E13" s="32" t="s">
        <v>23</v>
      </c>
      <c r="F13" s="32" t="s">
        <v>24</v>
      </c>
      <c r="G13" s="32" t="s">
        <v>25</v>
      </c>
      <c r="H13" s="32" t="s">
        <v>26</v>
      </c>
      <c r="I13" s="38" t="s">
        <v>54</v>
      </c>
      <c r="J13" s="32" t="s">
        <v>55</v>
      </c>
      <c r="K13" s="32" t="s">
        <v>56</v>
      </c>
      <c r="L13" s="32" t="s">
        <v>57</v>
      </c>
      <c r="M13" s="32" t="s">
        <v>27</v>
      </c>
      <c r="N13" s="34" t="s">
        <v>28</v>
      </c>
      <c r="O13" s="34" t="s">
        <v>29</v>
      </c>
      <c r="P13" s="32" t="s">
        <v>30</v>
      </c>
      <c r="Q13" s="34" t="s">
        <v>31</v>
      </c>
      <c r="R13" s="34" t="s">
        <v>32</v>
      </c>
      <c r="S13" s="32" t="s">
        <v>58</v>
      </c>
      <c r="T13" s="35">
        <v>19</v>
      </c>
      <c r="U13" s="35">
        <v>20</v>
      </c>
      <c r="V13" s="39" t="s">
        <v>59</v>
      </c>
      <c r="W13" s="35">
        <v>22</v>
      </c>
      <c r="X13" s="35">
        <v>23</v>
      </c>
      <c r="Y13" s="35">
        <v>24</v>
      </c>
      <c r="Z13" s="35">
        <v>25</v>
      </c>
      <c r="AA13" s="35">
        <v>26</v>
      </c>
      <c r="AB13" s="35"/>
      <c r="AC13" s="35"/>
    </row>
    <row r="14" spans="1:29" s="24" customFormat="1" ht="30" customHeight="1" x14ac:dyDescent="0.2">
      <c r="A14" s="23" t="s">
        <v>118</v>
      </c>
      <c r="B14" s="36">
        <f>C14+D14</f>
        <v>28</v>
      </c>
      <c r="C14" s="37">
        <v>24</v>
      </c>
      <c r="D14" s="37">
        <v>4</v>
      </c>
      <c r="E14" s="37">
        <v>14</v>
      </c>
      <c r="F14" s="37">
        <v>14</v>
      </c>
      <c r="G14" s="37">
        <v>4</v>
      </c>
      <c r="H14" s="49">
        <f>15+77</f>
        <v>92</v>
      </c>
      <c r="I14" s="46">
        <f>K14+Q14</f>
        <v>463.86141100000003</v>
      </c>
      <c r="J14" s="36">
        <f>L14+R14</f>
        <v>0</v>
      </c>
      <c r="K14" s="46">
        <f>M14+O14</f>
        <v>463.86141100000003</v>
      </c>
      <c r="L14" s="36">
        <f>N14+P14</f>
        <v>0</v>
      </c>
      <c r="M14" s="46">
        <f>34.4732+61.865211+315</f>
        <v>411.33841100000001</v>
      </c>
      <c r="N14" s="37">
        <v>0</v>
      </c>
      <c r="O14" s="46">
        <f>52.523</f>
        <v>52.523000000000003</v>
      </c>
      <c r="P14" s="37">
        <v>0</v>
      </c>
      <c r="Q14" s="36">
        <v>0</v>
      </c>
      <c r="R14" s="37">
        <v>0</v>
      </c>
      <c r="S14" s="36">
        <f>T14+U14</f>
        <v>0</v>
      </c>
      <c r="T14" s="37">
        <v>0</v>
      </c>
      <c r="U14" s="37">
        <v>0</v>
      </c>
      <c r="V14" s="36">
        <v>0</v>
      </c>
      <c r="W14" s="37">
        <v>0</v>
      </c>
      <c r="X14" s="37">
        <v>0</v>
      </c>
      <c r="Y14" s="37">
        <v>0</v>
      </c>
      <c r="Z14" s="37">
        <v>0</v>
      </c>
      <c r="AA14" s="37">
        <v>0</v>
      </c>
      <c r="AB14" s="37">
        <v>2</v>
      </c>
      <c r="AC14" s="45">
        <f>B14-G14-AB14</f>
        <v>22</v>
      </c>
    </row>
    <row r="15" spans="1:29" ht="20.25" customHeight="1" x14ac:dyDescent="0.25">
      <c r="A15" s="80" t="s">
        <v>109</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row>
    <row r="16" spans="1:29" ht="50.25" customHeight="1" x14ac:dyDescent="0.25">
      <c r="A16" s="58" t="s">
        <v>126</v>
      </c>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row>
    <row r="17" spans="1:12" ht="17.25" customHeight="1" x14ac:dyDescent="0.25">
      <c r="A17" s="53" t="s">
        <v>125</v>
      </c>
    </row>
    <row r="18" spans="1:12" x14ac:dyDescent="0.25">
      <c r="L18" s="41"/>
    </row>
  </sheetData>
  <mergeCells count="29">
    <mergeCell ref="A16:AC16"/>
    <mergeCell ref="I8:AA8"/>
    <mergeCell ref="K11:L11"/>
    <mergeCell ref="S11:U11"/>
    <mergeCell ref="I10:I12"/>
    <mergeCell ref="J10:J12"/>
    <mergeCell ref="K10:P10"/>
    <mergeCell ref="Q10:R11"/>
    <mergeCell ref="I9:R9"/>
    <mergeCell ref="V11:X11"/>
    <mergeCell ref="M11:N11"/>
    <mergeCell ref="AC8:AC12"/>
    <mergeCell ref="A8:A12"/>
    <mergeCell ref="B8:F10"/>
    <mergeCell ref="A15:AC15"/>
    <mergeCell ref="AB8:AB12"/>
    <mergeCell ref="A1:E1"/>
    <mergeCell ref="A2:E2"/>
    <mergeCell ref="A4:AA4"/>
    <mergeCell ref="A5:AA5"/>
    <mergeCell ref="A6:AA6"/>
    <mergeCell ref="S9:X10"/>
    <mergeCell ref="B11:B12"/>
    <mergeCell ref="C11:F11"/>
    <mergeCell ref="Y9:Z10"/>
    <mergeCell ref="AA9:AA12"/>
    <mergeCell ref="H8:H12"/>
    <mergeCell ref="G8:G12"/>
    <mergeCell ref="O11:P11"/>
  </mergeCells>
  <pageMargins left="0" right="0" top="0" bottom="0" header="0.31496062992125984" footer="0.31496062992125984"/>
  <pageSetup scale="8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6"/>
  <sheetViews>
    <sheetView tabSelected="1" zoomScale="115" zoomScaleNormal="115" workbookViewId="0">
      <pane ySplit="14" topLeftCell="A15" activePane="bottomLeft" state="frozen"/>
      <selection pane="bottomLeft" activeCell="E17" sqref="E17"/>
    </sheetView>
  </sheetViews>
  <sheetFormatPr defaultRowHeight="12.75" x14ac:dyDescent="0.2"/>
  <cols>
    <col min="1" max="1" width="10.42578125" style="1" customWidth="1"/>
    <col min="2" max="2" width="6.140625" style="1" customWidth="1"/>
    <col min="3" max="3" width="8.42578125" style="1" customWidth="1"/>
    <col min="4" max="4" width="5.42578125" style="1" customWidth="1"/>
    <col min="5" max="5" width="6" style="1" customWidth="1"/>
    <col min="6" max="6" width="9.7109375" style="1" customWidth="1"/>
    <col min="7" max="7" width="9.28515625" style="1" customWidth="1"/>
    <col min="8" max="8" width="5.85546875" style="1" bestFit="1" customWidth="1"/>
    <col min="9" max="9" width="5.85546875" style="1" customWidth="1"/>
    <col min="10" max="11" width="7.28515625" style="1" customWidth="1"/>
    <col min="12" max="12" width="5.85546875" style="1" customWidth="1"/>
    <col min="13" max="13" width="5.5703125" style="1" customWidth="1"/>
    <col min="14" max="14" width="6.5703125" style="1" customWidth="1"/>
    <col min="15" max="15" width="7.140625" style="1" customWidth="1"/>
    <col min="16" max="17" width="7.28515625" style="1" customWidth="1"/>
    <col min="18" max="18" width="6.140625" style="1" customWidth="1"/>
    <col min="19" max="19" width="7" style="1" customWidth="1"/>
    <col min="20" max="20" width="5" style="1" customWidth="1"/>
    <col min="21" max="21" width="6.42578125" style="1" bestFit="1" customWidth="1"/>
    <col min="22" max="22" width="6.85546875" style="1" customWidth="1"/>
    <col min="23" max="23" width="4.5703125" style="1" customWidth="1"/>
    <col min="24" max="25" width="5.85546875" style="1" customWidth="1"/>
    <col min="26" max="26" width="4.5703125" style="1" customWidth="1"/>
    <col min="27" max="27" width="5.140625" style="1" bestFit="1" customWidth="1"/>
    <col min="28" max="28" width="5" style="1" customWidth="1"/>
    <col min="29" max="29" width="4.5703125" style="1" customWidth="1"/>
    <col min="30" max="30" width="4.28515625" style="1" customWidth="1"/>
    <col min="31" max="31" width="5.5703125" style="1" customWidth="1"/>
    <col min="32" max="32" width="4.5703125" style="1" customWidth="1"/>
    <col min="33" max="33" width="5.28515625" style="1" customWidth="1"/>
    <col min="34" max="34" width="7" style="1" customWidth="1"/>
    <col min="35" max="35" width="6.85546875" style="1" customWidth="1"/>
    <col min="36" max="16384" width="9.140625" style="1"/>
  </cols>
  <sheetData>
    <row r="1" spans="1:35" ht="15" x14ac:dyDescent="0.25">
      <c r="A1" s="55" t="s">
        <v>117</v>
      </c>
      <c r="B1" s="55"/>
      <c r="C1" s="55"/>
      <c r="D1" s="55"/>
      <c r="E1" s="55"/>
    </row>
    <row r="2" spans="1:35" ht="14.25" x14ac:dyDescent="0.2">
      <c r="A2" s="56" t="s">
        <v>118</v>
      </c>
      <c r="B2" s="56"/>
      <c r="C2" s="56"/>
      <c r="D2" s="56"/>
      <c r="E2" s="56"/>
    </row>
    <row r="3" spans="1:35" x14ac:dyDescent="0.2">
      <c r="AG3" s="3" t="s">
        <v>53</v>
      </c>
      <c r="AH3" s="3"/>
    </row>
    <row r="5" spans="1:35" x14ac:dyDescent="0.2">
      <c r="A5" s="60" t="s">
        <v>129</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x14ac:dyDescent="0.2">
      <c r="A6" s="61" t="str">
        <f>'01-TTr'!A5:S5</f>
        <v>Số liệu tính từ ngày  06/6/2026 đến ngày 05/7/2026</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1:35" x14ac:dyDescent="0.2">
      <c r="A7" s="61" t="str">
        <f>'01-TTr'!A6:S6</f>
        <v>(Kèm theo Báo cáo số:            /BC-TT  ngày         /7/2026 của Thanh tra thành phố Đồng Nai)</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x14ac:dyDescent="0.2">
      <c r="AE8" s="3" t="s">
        <v>34</v>
      </c>
    </row>
    <row r="9" spans="1:35" ht="15" customHeight="1" x14ac:dyDescent="0.2">
      <c r="A9" s="54" t="s">
        <v>2</v>
      </c>
      <c r="B9" s="54" t="s">
        <v>114</v>
      </c>
      <c r="C9" s="54"/>
      <c r="D9" s="54" t="s">
        <v>74</v>
      </c>
      <c r="E9" s="54"/>
      <c r="F9" s="54" t="s">
        <v>81</v>
      </c>
      <c r="G9" s="54"/>
      <c r="H9" s="54"/>
      <c r="I9" s="54"/>
      <c r="J9" s="54" t="s">
        <v>84</v>
      </c>
      <c r="K9" s="54"/>
      <c r="L9" s="54"/>
      <c r="M9" s="54"/>
      <c r="N9" s="54" t="s">
        <v>85</v>
      </c>
      <c r="O9" s="54"/>
      <c r="P9" s="54"/>
      <c r="Q9" s="54"/>
      <c r="R9" s="68" t="s">
        <v>94</v>
      </c>
      <c r="S9" s="68"/>
      <c r="T9" s="68"/>
      <c r="U9" s="68"/>
      <c r="V9" s="68"/>
      <c r="W9" s="68"/>
      <c r="X9" s="68"/>
      <c r="Y9" s="68"/>
      <c r="Z9" s="68"/>
      <c r="AA9" s="68"/>
      <c r="AB9" s="68"/>
      <c r="AC9" s="68"/>
      <c r="AD9" s="62" t="s">
        <v>9</v>
      </c>
      <c r="AE9" s="63"/>
      <c r="AF9" s="63"/>
      <c r="AG9" s="64"/>
      <c r="AH9" s="62" t="s">
        <v>36</v>
      </c>
      <c r="AI9" s="64"/>
    </row>
    <row r="10" spans="1:35" s="11" customFormat="1" ht="43.5" customHeight="1" x14ac:dyDescent="0.2">
      <c r="A10" s="54"/>
      <c r="B10" s="54"/>
      <c r="C10" s="54"/>
      <c r="D10" s="54"/>
      <c r="E10" s="54"/>
      <c r="F10" s="54"/>
      <c r="G10" s="54"/>
      <c r="H10" s="54"/>
      <c r="I10" s="54"/>
      <c r="J10" s="54"/>
      <c r="K10" s="54"/>
      <c r="L10" s="54"/>
      <c r="M10" s="54"/>
      <c r="N10" s="54"/>
      <c r="O10" s="54"/>
      <c r="P10" s="54"/>
      <c r="Q10" s="54"/>
      <c r="R10" s="54" t="s">
        <v>111</v>
      </c>
      <c r="S10" s="54"/>
      <c r="T10" s="54"/>
      <c r="U10" s="54"/>
      <c r="V10" s="54"/>
      <c r="W10" s="54"/>
      <c r="X10" s="54" t="s">
        <v>64</v>
      </c>
      <c r="Y10" s="54"/>
      <c r="Z10" s="54"/>
      <c r="AA10" s="54"/>
      <c r="AB10" s="54"/>
      <c r="AC10" s="54"/>
      <c r="AD10" s="65"/>
      <c r="AE10" s="66"/>
      <c r="AF10" s="66"/>
      <c r="AG10" s="67"/>
      <c r="AH10" s="65"/>
      <c r="AI10" s="67"/>
    </row>
    <row r="11" spans="1:35" s="11" customFormat="1" ht="47.25" customHeight="1" x14ac:dyDescent="0.2">
      <c r="A11" s="54"/>
      <c r="B11" s="54" t="s">
        <v>7</v>
      </c>
      <c r="C11" s="54" t="s">
        <v>73</v>
      </c>
      <c r="D11" s="54" t="s">
        <v>82</v>
      </c>
      <c r="E11" s="54" t="s">
        <v>83</v>
      </c>
      <c r="F11" s="54" t="s">
        <v>75</v>
      </c>
      <c r="G11" s="54"/>
      <c r="H11" s="54" t="s">
        <v>78</v>
      </c>
      <c r="I11" s="54"/>
      <c r="J11" s="54" t="s">
        <v>75</v>
      </c>
      <c r="K11" s="54"/>
      <c r="L11" s="54" t="s">
        <v>108</v>
      </c>
      <c r="M11" s="54"/>
      <c r="N11" s="54" t="s">
        <v>75</v>
      </c>
      <c r="O11" s="54"/>
      <c r="P11" s="54" t="s">
        <v>78</v>
      </c>
      <c r="Q11" s="54"/>
      <c r="R11" s="54" t="s">
        <v>91</v>
      </c>
      <c r="S11" s="54"/>
      <c r="T11" s="54"/>
      <c r="U11" s="54" t="s">
        <v>92</v>
      </c>
      <c r="V11" s="54"/>
      <c r="W11" s="54"/>
      <c r="X11" s="54" t="s">
        <v>93</v>
      </c>
      <c r="Y11" s="54"/>
      <c r="Z11" s="54"/>
      <c r="AA11" s="54" t="s">
        <v>92</v>
      </c>
      <c r="AB11" s="54"/>
      <c r="AC11" s="54"/>
      <c r="AD11" s="69" t="s">
        <v>96</v>
      </c>
      <c r="AE11" s="69"/>
      <c r="AF11" s="69" t="s">
        <v>97</v>
      </c>
      <c r="AG11" s="69"/>
      <c r="AH11" s="54" t="s">
        <v>99</v>
      </c>
      <c r="AI11" s="54" t="s">
        <v>98</v>
      </c>
    </row>
    <row r="12" spans="1:35" s="11" customFormat="1" ht="82.5" customHeight="1" x14ac:dyDescent="0.2">
      <c r="A12" s="54"/>
      <c r="B12" s="54"/>
      <c r="C12" s="54"/>
      <c r="D12" s="54"/>
      <c r="E12" s="54"/>
      <c r="F12" s="25" t="s">
        <v>76</v>
      </c>
      <c r="G12" s="25" t="s">
        <v>77</v>
      </c>
      <c r="H12" s="25" t="s">
        <v>79</v>
      </c>
      <c r="I12" s="25" t="s">
        <v>80</v>
      </c>
      <c r="J12" s="25" t="s">
        <v>76</v>
      </c>
      <c r="K12" s="25" t="s">
        <v>77</v>
      </c>
      <c r="L12" s="25" t="s">
        <v>79</v>
      </c>
      <c r="M12" s="25" t="s">
        <v>80</v>
      </c>
      <c r="N12" s="25" t="s">
        <v>86</v>
      </c>
      <c r="O12" s="25" t="s">
        <v>87</v>
      </c>
      <c r="P12" s="25" t="s">
        <v>88</v>
      </c>
      <c r="Q12" s="25" t="s">
        <v>89</v>
      </c>
      <c r="R12" s="25" t="s">
        <v>90</v>
      </c>
      <c r="S12" s="25" t="s">
        <v>15</v>
      </c>
      <c r="T12" s="25" t="s">
        <v>16</v>
      </c>
      <c r="U12" s="25" t="s">
        <v>90</v>
      </c>
      <c r="V12" s="25" t="s">
        <v>15</v>
      </c>
      <c r="W12" s="25" t="s">
        <v>16</v>
      </c>
      <c r="X12" s="25" t="s">
        <v>90</v>
      </c>
      <c r="Y12" s="25" t="s">
        <v>15</v>
      </c>
      <c r="Z12" s="25" t="s">
        <v>16</v>
      </c>
      <c r="AA12" s="25" t="s">
        <v>90</v>
      </c>
      <c r="AB12" s="25" t="s">
        <v>15</v>
      </c>
      <c r="AC12" s="25" t="s">
        <v>16</v>
      </c>
      <c r="AD12" s="25" t="s">
        <v>17</v>
      </c>
      <c r="AE12" s="25" t="s">
        <v>18</v>
      </c>
      <c r="AF12" s="25" t="s">
        <v>17</v>
      </c>
      <c r="AG12" s="25" t="s">
        <v>18</v>
      </c>
      <c r="AH12" s="54"/>
      <c r="AI12" s="54"/>
    </row>
    <row r="13" spans="1:35" s="10" customFormat="1" ht="24.75" customHeight="1" x14ac:dyDescent="0.2">
      <c r="A13" s="32" t="s">
        <v>19</v>
      </c>
      <c r="B13" s="32" t="s">
        <v>72</v>
      </c>
      <c r="C13" s="32" t="s">
        <v>21</v>
      </c>
      <c r="D13" s="32">
        <v>3</v>
      </c>
      <c r="E13" s="32">
        <v>4</v>
      </c>
      <c r="F13" s="32">
        <v>5</v>
      </c>
      <c r="G13" s="32">
        <v>6</v>
      </c>
      <c r="H13" s="32">
        <v>7</v>
      </c>
      <c r="I13" s="32">
        <v>8</v>
      </c>
      <c r="J13" s="32">
        <v>9</v>
      </c>
      <c r="K13" s="32">
        <v>10</v>
      </c>
      <c r="L13" s="32">
        <v>11</v>
      </c>
      <c r="M13" s="32">
        <v>12</v>
      </c>
      <c r="N13" s="32">
        <v>13</v>
      </c>
      <c r="O13" s="32">
        <v>14</v>
      </c>
      <c r="P13" s="32">
        <v>15</v>
      </c>
      <c r="Q13" s="32">
        <v>16</v>
      </c>
      <c r="R13" s="32" t="s">
        <v>38</v>
      </c>
      <c r="S13" s="32">
        <v>18</v>
      </c>
      <c r="T13" s="32">
        <v>19</v>
      </c>
      <c r="U13" s="32" t="s">
        <v>39</v>
      </c>
      <c r="V13" s="32">
        <v>21</v>
      </c>
      <c r="W13" s="32">
        <v>22</v>
      </c>
      <c r="X13" s="32" t="s">
        <v>40</v>
      </c>
      <c r="Y13" s="32">
        <v>24</v>
      </c>
      <c r="Z13" s="32">
        <v>25</v>
      </c>
      <c r="AA13" s="32" t="s">
        <v>95</v>
      </c>
      <c r="AB13" s="32">
        <v>27</v>
      </c>
      <c r="AC13" s="32">
        <v>28</v>
      </c>
      <c r="AD13" s="32">
        <v>29</v>
      </c>
      <c r="AE13" s="32">
        <v>30</v>
      </c>
      <c r="AF13" s="32">
        <v>31</v>
      </c>
      <c r="AG13" s="32">
        <v>32</v>
      </c>
      <c r="AH13" s="32">
        <v>33</v>
      </c>
      <c r="AI13" s="32">
        <v>34</v>
      </c>
    </row>
    <row r="14" spans="1:35" s="22" customFormat="1" ht="33.75" x14ac:dyDescent="0.2">
      <c r="A14" s="23" t="s">
        <v>118</v>
      </c>
      <c r="B14" s="33">
        <f>D14+E14</f>
        <v>96</v>
      </c>
      <c r="C14" s="21">
        <v>90</v>
      </c>
      <c r="D14" s="21">
        <v>0</v>
      </c>
      <c r="E14" s="21">
        <v>96</v>
      </c>
      <c r="F14" s="47">
        <f>1957+34.4732+61.865211+315</f>
        <v>2368.3384109999997</v>
      </c>
      <c r="G14" s="47">
        <f>61.865211+315</f>
        <v>376.86521099999999</v>
      </c>
      <c r="H14" s="40">
        <f t="shared" ref="H14:M14" si="0">SUM(H15:H21)</f>
        <v>0</v>
      </c>
      <c r="I14" s="40">
        <v>0</v>
      </c>
      <c r="J14" s="47">
        <f>52.523</f>
        <v>52.523000000000003</v>
      </c>
      <c r="K14" s="25">
        <v>0</v>
      </c>
      <c r="L14" s="40">
        <v>0</v>
      </c>
      <c r="M14" s="40">
        <f t="shared" si="0"/>
        <v>0</v>
      </c>
      <c r="N14" s="33">
        <v>1295</v>
      </c>
      <c r="O14" s="42">
        <v>0</v>
      </c>
      <c r="P14" s="21">
        <v>0</v>
      </c>
      <c r="Q14" s="21">
        <v>0</v>
      </c>
      <c r="R14" s="33">
        <f>S14+T14</f>
        <v>0</v>
      </c>
      <c r="S14" s="21">
        <v>0</v>
      </c>
      <c r="T14" s="21">
        <v>0</v>
      </c>
      <c r="U14" s="33">
        <f>V14+W14</f>
        <v>0</v>
      </c>
      <c r="V14" s="33">
        <v>0</v>
      </c>
      <c r="W14" s="21">
        <v>0</v>
      </c>
      <c r="X14" s="33">
        <f>Y14+Z14</f>
        <v>0</v>
      </c>
      <c r="Y14" s="21">
        <v>0</v>
      </c>
      <c r="Z14" s="21">
        <v>0</v>
      </c>
      <c r="AA14" s="33">
        <f>AB14+AC14</f>
        <v>0</v>
      </c>
      <c r="AB14" s="21">
        <v>0</v>
      </c>
      <c r="AC14" s="21">
        <v>0</v>
      </c>
      <c r="AD14" s="21">
        <v>0</v>
      </c>
      <c r="AE14" s="21">
        <v>0</v>
      </c>
      <c r="AF14" s="21">
        <v>0</v>
      </c>
      <c r="AG14" s="21">
        <v>0</v>
      </c>
      <c r="AH14" s="21">
        <v>0</v>
      </c>
      <c r="AI14" s="21">
        <v>0</v>
      </c>
    </row>
    <row r="15" spans="1:35" ht="24" customHeight="1" x14ac:dyDescent="0.2">
      <c r="A15" s="57" t="s">
        <v>110</v>
      </c>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row>
    <row r="16" spans="1:35" ht="22.5" customHeight="1" x14ac:dyDescent="0.2">
      <c r="A16" s="58" t="s">
        <v>127</v>
      </c>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row>
    <row r="17" spans="1:11" x14ac:dyDescent="0.2">
      <c r="A17" s="2"/>
      <c r="F17" s="52"/>
      <c r="K17" s="1" t="s">
        <v>115</v>
      </c>
    </row>
    <row r="18" spans="1:11" x14ac:dyDescent="0.2">
      <c r="A18" s="14"/>
    </row>
    <row r="19" spans="1:11" x14ac:dyDescent="0.2">
      <c r="A19" s="15"/>
    </row>
    <row r="20" spans="1:11" x14ac:dyDescent="0.2">
      <c r="A20" s="18"/>
    </row>
    <row r="21" spans="1:11" x14ac:dyDescent="0.2">
      <c r="A21" s="4"/>
    </row>
    <row r="22" spans="1:11" x14ac:dyDescent="0.2">
      <c r="A22" s="4"/>
    </row>
    <row r="23" spans="1:11" x14ac:dyDescent="0.2">
      <c r="A23" s="4"/>
    </row>
    <row r="24" spans="1:11" s="17" customFormat="1" x14ac:dyDescent="0.2">
      <c r="A24" s="16"/>
    </row>
    <row r="25" spans="1:11" x14ac:dyDescent="0.2">
      <c r="A25" s="4"/>
    </row>
    <row r="26" spans="1:11" x14ac:dyDescent="0.2">
      <c r="A26" s="4"/>
    </row>
    <row r="27" spans="1:11" x14ac:dyDescent="0.2">
      <c r="A27" s="4"/>
    </row>
    <row r="28" spans="1:11" x14ac:dyDescent="0.2">
      <c r="A28" s="4"/>
    </row>
    <row r="29" spans="1:11" x14ac:dyDescent="0.2">
      <c r="A29" s="4"/>
    </row>
    <row r="35" ht="32.25" customHeight="1" x14ac:dyDescent="0.2"/>
    <row r="36" ht="25.5" customHeight="1" x14ac:dyDescent="0.2"/>
  </sheetData>
  <mergeCells count="36">
    <mergeCell ref="AI11:AI12"/>
    <mergeCell ref="B11:B12"/>
    <mergeCell ref="R11:T11"/>
    <mergeCell ref="U11:W11"/>
    <mergeCell ref="AD11:AE11"/>
    <mergeCell ref="AF11:AG11"/>
    <mergeCell ref="A15:AI15"/>
    <mergeCell ref="A16:AI16"/>
    <mergeCell ref="A5:AI5"/>
    <mergeCell ref="A6:AI6"/>
    <mergeCell ref="A7:AI7"/>
    <mergeCell ref="F11:G11"/>
    <mergeCell ref="H11:I11"/>
    <mergeCell ref="D11:D12"/>
    <mergeCell ref="E11:E12"/>
    <mergeCell ref="AD9:AG10"/>
    <mergeCell ref="AH9:AI10"/>
    <mergeCell ref="R9:AC9"/>
    <mergeCell ref="AH11:AH12"/>
    <mergeCell ref="N11:O11"/>
    <mergeCell ref="P11:Q11"/>
    <mergeCell ref="R10:W10"/>
    <mergeCell ref="A1:E1"/>
    <mergeCell ref="A2:E2"/>
    <mergeCell ref="F9:I10"/>
    <mergeCell ref="D9:E10"/>
    <mergeCell ref="B9:C10"/>
    <mergeCell ref="A9:A12"/>
    <mergeCell ref="X10:AC10"/>
    <mergeCell ref="X11:Z11"/>
    <mergeCell ref="AA11:AC11"/>
    <mergeCell ref="N9:Q10"/>
    <mergeCell ref="C11:C12"/>
    <mergeCell ref="J11:K11"/>
    <mergeCell ref="L11:M11"/>
    <mergeCell ref="J9:M10"/>
  </mergeCells>
  <pageMargins left="0" right="0" top="0" bottom="0"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zoomScale="130" zoomScaleNormal="130" workbookViewId="0">
      <pane ySplit="12" topLeftCell="A13" activePane="bottomLeft" state="frozen"/>
      <selection pane="bottomLeft" activeCell="E9" sqref="E9:E10"/>
    </sheetView>
  </sheetViews>
  <sheetFormatPr defaultRowHeight="12.75" x14ac:dyDescent="0.2"/>
  <cols>
    <col min="1" max="1" width="21.42578125" style="6" customWidth="1"/>
    <col min="2" max="2" width="9.42578125" style="1" customWidth="1"/>
    <col min="3" max="3" width="9.5703125" style="1" customWidth="1"/>
    <col min="4" max="4" width="9" style="1" customWidth="1"/>
    <col min="5" max="5" width="8" style="1" customWidth="1"/>
    <col min="6" max="6" width="8.28515625" style="1" customWidth="1"/>
    <col min="7" max="7" width="8.85546875" style="1" customWidth="1"/>
    <col min="8" max="9" width="9.140625" style="1"/>
    <col min="10" max="13" width="7.7109375" style="1" customWidth="1"/>
    <col min="14" max="14" width="9.140625" style="1"/>
    <col min="15" max="18" width="8.28515625" style="1" customWidth="1"/>
    <col min="19" max="16384" width="9.140625" style="1"/>
  </cols>
  <sheetData>
    <row r="1" spans="1:19" ht="15" x14ac:dyDescent="0.25">
      <c r="A1" s="55" t="s">
        <v>117</v>
      </c>
      <c r="B1" s="55"/>
      <c r="C1" s="55"/>
      <c r="D1" s="55"/>
      <c r="E1" s="55"/>
    </row>
    <row r="2" spans="1:19" ht="14.25" x14ac:dyDescent="0.2">
      <c r="A2" s="56" t="s">
        <v>118</v>
      </c>
      <c r="B2" s="56"/>
      <c r="C2" s="56"/>
      <c r="D2" s="56"/>
      <c r="E2" s="56"/>
    </row>
    <row r="3" spans="1:19" x14ac:dyDescent="0.2">
      <c r="Q3" s="3" t="s">
        <v>100</v>
      </c>
    </row>
    <row r="5" spans="1:19" x14ac:dyDescent="0.2">
      <c r="A5" s="60" t="s">
        <v>130</v>
      </c>
      <c r="B5" s="60"/>
      <c r="C5" s="60"/>
      <c r="D5" s="60"/>
      <c r="E5" s="60"/>
      <c r="F5" s="60"/>
      <c r="G5" s="60"/>
      <c r="H5" s="60"/>
      <c r="I5" s="60"/>
      <c r="J5" s="60"/>
      <c r="K5" s="60"/>
      <c r="L5" s="60"/>
      <c r="M5" s="60"/>
      <c r="N5" s="60"/>
      <c r="O5" s="60"/>
      <c r="P5" s="60"/>
      <c r="Q5" s="60"/>
      <c r="R5" s="60"/>
    </row>
    <row r="6" spans="1:19" x14ac:dyDescent="0.2">
      <c r="A6" s="61" t="str">
        <f>'01-TTr'!A5:S5</f>
        <v>Số liệu tính từ ngày  06/6/2026 đến ngày 05/7/2026</v>
      </c>
      <c r="B6" s="61"/>
      <c r="C6" s="61"/>
      <c r="D6" s="61"/>
      <c r="E6" s="61"/>
      <c r="F6" s="61"/>
      <c r="G6" s="61"/>
      <c r="H6" s="61"/>
      <c r="I6" s="61"/>
      <c r="J6" s="61"/>
      <c r="K6" s="61"/>
      <c r="L6" s="61"/>
      <c r="M6" s="61"/>
      <c r="N6" s="61"/>
      <c r="O6" s="61"/>
      <c r="P6" s="61"/>
      <c r="Q6" s="61"/>
      <c r="R6" s="61"/>
    </row>
    <row r="7" spans="1:19" x14ac:dyDescent="0.2">
      <c r="A7" s="61" t="str">
        <f>'01-TTr'!A6:S6</f>
        <v>(Kèm theo Báo cáo số:            /BC-TT  ngày         /7/2026 của Thanh tra thành phố Đồng Nai)</v>
      </c>
      <c r="B7" s="61"/>
      <c r="C7" s="61"/>
      <c r="D7" s="61"/>
      <c r="E7" s="61"/>
      <c r="F7" s="61"/>
      <c r="G7" s="61"/>
      <c r="H7" s="61"/>
      <c r="I7" s="61"/>
      <c r="J7" s="61"/>
      <c r="K7" s="61"/>
      <c r="L7" s="61"/>
      <c r="M7" s="61"/>
      <c r="N7" s="61"/>
      <c r="O7" s="61"/>
      <c r="P7" s="61"/>
      <c r="Q7" s="61"/>
      <c r="R7" s="61"/>
    </row>
    <row r="8" spans="1:19" s="12" customFormat="1" ht="65.25" customHeight="1" x14ac:dyDescent="0.2">
      <c r="A8" s="82" t="s">
        <v>2</v>
      </c>
      <c r="B8" s="81" t="s">
        <v>101</v>
      </c>
      <c r="C8" s="81"/>
      <c r="D8" s="81"/>
      <c r="E8" s="81" t="s">
        <v>102</v>
      </c>
      <c r="F8" s="81"/>
      <c r="G8" s="81" t="s">
        <v>112</v>
      </c>
      <c r="H8" s="81"/>
      <c r="I8" s="81"/>
      <c r="J8" s="81"/>
      <c r="K8" s="81"/>
      <c r="L8" s="81"/>
      <c r="M8" s="81"/>
      <c r="N8" s="81" t="s">
        <v>103</v>
      </c>
      <c r="O8" s="81"/>
      <c r="P8" s="81"/>
      <c r="Q8" s="81"/>
      <c r="R8" s="81"/>
    </row>
    <row r="9" spans="1:19" s="12" customFormat="1" ht="41.25" customHeight="1" x14ac:dyDescent="0.2">
      <c r="A9" s="82"/>
      <c r="B9" s="81" t="s">
        <v>42</v>
      </c>
      <c r="C9" s="81" t="s">
        <v>43</v>
      </c>
      <c r="D9" s="81" t="s">
        <v>44</v>
      </c>
      <c r="E9" s="81" t="s">
        <v>45</v>
      </c>
      <c r="F9" s="81" t="s">
        <v>46</v>
      </c>
      <c r="G9" s="81" t="s">
        <v>47</v>
      </c>
      <c r="H9" s="81" t="s">
        <v>48</v>
      </c>
      <c r="I9" s="81" t="s">
        <v>113</v>
      </c>
      <c r="J9" s="81" t="s">
        <v>49</v>
      </c>
      <c r="K9" s="81"/>
      <c r="L9" s="81" t="s">
        <v>50</v>
      </c>
      <c r="M9" s="81"/>
      <c r="N9" s="81" t="s">
        <v>51</v>
      </c>
      <c r="O9" s="81" t="s">
        <v>52</v>
      </c>
      <c r="P9" s="81"/>
      <c r="Q9" s="81" t="s">
        <v>41</v>
      </c>
      <c r="R9" s="81"/>
    </row>
    <row r="10" spans="1:19" s="12" customFormat="1" ht="53.25" customHeight="1" x14ac:dyDescent="0.2">
      <c r="A10" s="82"/>
      <c r="B10" s="81"/>
      <c r="C10" s="81"/>
      <c r="D10" s="81"/>
      <c r="E10" s="81"/>
      <c r="F10" s="81"/>
      <c r="G10" s="81"/>
      <c r="H10" s="81"/>
      <c r="I10" s="81"/>
      <c r="J10" s="29" t="s">
        <v>15</v>
      </c>
      <c r="K10" s="29" t="s">
        <v>16</v>
      </c>
      <c r="L10" s="29" t="s">
        <v>17</v>
      </c>
      <c r="M10" s="29" t="s">
        <v>18</v>
      </c>
      <c r="N10" s="81"/>
      <c r="O10" s="29" t="s">
        <v>15</v>
      </c>
      <c r="P10" s="29" t="s">
        <v>16</v>
      </c>
      <c r="Q10" s="29" t="s">
        <v>17</v>
      </c>
      <c r="R10" s="29" t="s">
        <v>18</v>
      </c>
      <c r="S10" s="13"/>
    </row>
    <row r="11" spans="1:19" ht="15" customHeight="1" x14ac:dyDescent="0.2">
      <c r="A11" s="30" t="s">
        <v>33</v>
      </c>
      <c r="B11" s="31">
        <v>1</v>
      </c>
      <c r="C11" s="31">
        <v>2</v>
      </c>
      <c r="D11" s="31">
        <v>3</v>
      </c>
      <c r="E11" s="31">
        <v>4</v>
      </c>
      <c r="F11" s="31">
        <v>5</v>
      </c>
      <c r="G11" s="31">
        <v>6</v>
      </c>
      <c r="H11" s="31">
        <v>7</v>
      </c>
      <c r="I11" s="31">
        <v>8</v>
      </c>
      <c r="J11" s="31">
        <v>9</v>
      </c>
      <c r="K11" s="31">
        <v>10</v>
      </c>
      <c r="L11" s="31">
        <v>11</v>
      </c>
      <c r="M11" s="31">
        <v>12</v>
      </c>
      <c r="N11" s="31">
        <v>13</v>
      </c>
      <c r="O11" s="31">
        <v>14</v>
      </c>
      <c r="P11" s="31">
        <v>15</v>
      </c>
      <c r="Q11" s="31">
        <v>16</v>
      </c>
      <c r="R11" s="31">
        <v>17</v>
      </c>
    </row>
    <row r="12" spans="1:19" s="5" customFormat="1" ht="35.25" customHeight="1" x14ac:dyDescent="0.2">
      <c r="A12" s="23" t="s">
        <v>118</v>
      </c>
      <c r="B12" s="44">
        <v>6</v>
      </c>
      <c r="C12" s="7">
        <v>0</v>
      </c>
      <c r="D12" s="7">
        <v>0</v>
      </c>
      <c r="E12" s="7">
        <v>0</v>
      </c>
      <c r="F12" s="7">
        <v>0</v>
      </c>
      <c r="G12" s="43" t="s">
        <v>116</v>
      </c>
      <c r="H12" s="7">
        <v>0</v>
      </c>
      <c r="I12" s="43">
        <v>14</v>
      </c>
      <c r="J12" s="7">
        <v>0</v>
      </c>
      <c r="K12" s="7">
        <v>0</v>
      </c>
      <c r="L12" s="7">
        <v>0</v>
      </c>
      <c r="M12" s="7">
        <v>0</v>
      </c>
      <c r="N12" s="7">
        <v>0</v>
      </c>
      <c r="O12" s="7">
        <v>0</v>
      </c>
      <c r="P12" s="7">
        <v>0</v>
      </c>
      <c r="Q12" s="7">
        <v>0</v>
      </c>
      <c r="R12" s="7">
        <v>0</v>
      </c>
    </row>
    <row r="14" spans="1:19" x14ac:dyDescent="0.2">
      <c r="A14" s="6" t="s">
        <v>119</v>
      </c>
    </row>
    <row r="15" spans="1:19" x14ac:dyDescent="0.2">
      <c r="A15" s="48" t="s">
        <v>124</v>
      </c>
    </row>
  </sheetData>
  <mergeCells count="23">
    <mergeCell ref="N9:N10"/>
    <mergeCell ref="O9:P9"/>
    <mergeCell ref="Q9:R9"/>
    <mergeCell ref="A5:R5"/>
    <mergeCell ref="A6:R6"/>
    <mergeCell ref="A7:R7"/>
    <mergeCell ref="E9:E10"/>
    <mergeCell ref="L9:M9"/>
    <mergeCell ref="I9:I10"/>
    <mergeCell ref="J9:K9"/>
    <mergeCell ref="N8:R8"/>
    <mergeCell ref="A1:E1"/>
    <mergeCell ref="A2:E2"/>
    <mergeCell ref="F9:F10"/>
    <mergeCell ref="G9:G10"/>
    <mergeCell ref="H9:H10"/>
    <mergeCell ref="A8:A10"/>
    <mergeCell ref="B8:D8"/>
    <mergeCell ref="E8:F8"/>
    <mergeCell ref="G8:M8"/>
    <mergeCell ref="B9:B10"/>
    <mergeCell ref="C9:C10"/>
    <mergeCell ref="D9:D10"/>
  </mergeCells>
  <conditionalFormatting sqref="B12:R12">
    <cfRule type="containsText" dxfId="0" priority="4" operator="containsText" text="Lỗi">
      <formula>NOT(ISERROR(SEARCH("Lỗi",B12)))</formula>
    </cfRule>
  </conditionalFormatting>
  <pageMargins left="0.70866141732283472" right="0.7086614173228347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01-TTr</vt:lpstr>
      <vt:lpstr>02-TTr</vt:lpstr>
      <vt:lpstr>03-TTr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VanAnh</cp:lastModifiedBy>
  <cp:lastPrinted>2025-09-08T03:56:07Z</cp:lastPrinted>
  <dcterms:created xsi:type="dcterms:W3CDTF">2025-07-25T14:39:57Z</dcterms:created>
  <dcterms:modified xsi:type="dcterms:W3CDTF">2026-07-16T08:19:15Z</dcterms:modified>
</cp:coreProperties>
</file>