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mc:AlternateContent xmlns:mc="http://schemas.openxmlformats.org/markup-compatibility/2006">
    <mc:Choice Requires="x15">
      <x15ac:absPath xmlns:x15ac="http://schemas.microsoft.com/office/spreadsheetml/2010/11/ac" url="D:\VÂN ANH 2026\BÁO CÁO TỔNG HỢP\BÁO CÁO ĐỊNH KỲ\Q2, 06 THÁNG 2026\TOÀN TP\"/>
    </mc:Choice>
  </mc:AlternateContent>
  <xr:revisionPtr revIDLastSave="0" documentId="13_ncr:1_{B62A6585-1C02-4085-8147-90D4A3BD34E7}" xr6:coauthVersionLast="47" xr6:coauthVersionMax="47" xr10:uidLastSave="{00000000-0000-0000-0000-000000000000}"/>
  <bookViews>
    <workbookView xWindow="-120" yWindow="-120" windowWidth="29040" windowHeight="15840" activeTab="2" xr2:uid="{00000000-000D-0000-FFFF-FFFF00000000}"/>
  </bookViews>
  <sheets>
    <sheet name="01-TTr" sheetId="1" r:id="rId1"/>
    <sheet name="02-TTr" sheetId="2" r:id="rId2"/>
    <sheet name="03-TT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4" i="1" l="1"/>
  <c r="H14" i="1"/>
  <c r="F14" i="2"/>
  <c r="G14" i="2"/>
  <c r="M14" i="1"/>
  <c r="D14" i="2"/>
  <c r="AA14" i="2"/>
  <c r="X14" i="2"/>
  <c r="D14" i="1"/>
  <c r="B14" i="1" l="1"/>
  <c r="U14" i="2"/>
  <c r="R14" i="2"/>
  <c r="M14" i="2"/>
  <c r="H14" i="2"/>
  <c r="B14" i="2"/>
  <c r="K14" i="1"/>
  <c r="L14" i="1" l="1"/>
  <c r="J14" i="1" s="1"/>
  <c r="A7" i="3"/>
  <c r="S14" i="1"/>
  <c r="A7" i="2" l="1"/>
  <c r="A6" i="2"/>
  <c r="A6" i="3"/>
  <c r="I14" i="1" l="1"/>
</calcChain>
</file>

<file path=xl/sharedStrings.xml><?xml version="1.0" encoding="utf-8"?>
<sst xmlns="http://schemas.openxmlformats.org/spreadsheetml/2006/main" count="179" uniqueCount="131">
  <si>
    <r>
      <rPr>
        <b/>
        <sz val="10"/>
        <rFont val="Times New Roman"/>
        <family val="1"/>
      </rPr>
      <t>Biểu số: 01/TTr</t>
    </r>
  </si>
  <si>
    <r>
      <t>Đơn vị tính: Tiền (triệu đồng), đất (m</t>
    </r>
    <r>
      <rPr>
        <b/>
        <vertAlign val="superscript"/>
        <sz val="10"/>
        <rFont val="Times New Roman"/>
        <family val="1"/>
      </rPr>
      <t>2</t>
    </r>
    <r>
      <rPr>
        <b/>
        <sz val="10"/>
        <rFont val="Times New Roman"/>
        <family val="1"/>
      </rPr>
      <t>)</t>
    </r>
  </si>
  <si>
    <t>Đơn vị</t>
  </si>
  <si>
    <t>Số cuộc thanh tra thực hiện trong kỳ</t>
  </si>
  <si>
    <t>Số cuộc thanh tra đã ban hành kết luận</t>
  </si>
  <si>
    <t>Số đơn vị được thanh tra theo kết luận</t>
  </si>
  <si>
    <t>Hoàn thiện cơ chế, chính sách (số văn bản)</t>
  </si>
  <si>
    <t>Tổng số</t>
  </si>
  <si>
    <t>Phân loại</t>
  </si>
  <si>
    <t>Chuyển cơ quan điều tra</t>
  </si>
  <si>
    <t>Triển khai từ kỳ trước chuyển sang</t>
  </si>
  <si>
    <t>Triển khai trong kỳ</t>
  </si>
  <si>
    <t>Theo Kế hoạch</t>
  </si>
  <si>
    <t>Đột xuất</t>
  </si>
  <si>
    <t>Tiền (Tr.đ)</t>
  </si>
  <si>
    <t>Tổ chức</t>
  </si>
  <si>
    <t>Cá nhân</t>
  </si>
  <si>
    <t>Vụ</t>
  </si>
  <si>
    <t>Đối tượng</t>
  </si>
  <si>
    <t>Ms</t>
  </si>
  <si>
    <t>1=2+3=4+5</t>
  </si>
  <si>
    <t>2</t>
  </si>
  <si>
    <t>3</t>
  </si>
  <si>
    <t>4</t>
  </si>
  <si>
    <t>5</t>
  </si>
  <si>
    <t>6</t>
  </si>
  <si>
    <t>7</t>
  </si>
  <si>
    <t>12</t>
  </si>
  <si>
    <t>13</t>
  </si>
  <si>
    <t>14</t>
  </si>
  <si>
    <t>15</t>
  </si>
  <si>
    <t>16</t>
  </si>
  <si>
    <t>17</t>
  </si>
  <si>
    <t>MS</t>
  </si>
  <si>
    <t>Đơn vị tính: Tiền (triệu đồng); đất (m2)</t>
  </si>
  <si>
    <t>Kiến nghị xử lý</t>
  </si>
  <si>
    <t>Hoàn thiện cơ chế, chính sách (số vân băn)</t>
  </si>
  <si>
    <t>Bằng tiền</t>
  </si>
  <si>
    <t>17=18+19</t>
  </si>
  <si>
    <t>20=21+22</t>
  </si>
  <si>
    <t>23=24+25</t>
  </si>
  <si>
    <t>Đã khởi tố</t>
  </si>
  <si>
    <t>Số văn bản ban hành mới</t>
  </si>
  <si>
    <t>Số văn bản được sửa đổi, bổ sung</t>
  </si>
  <si>
    <t>Số văn bản bãi bỏ</t>
  </si>
  <si>
    <t>Lớp</t>
  </si>
  <si>
    <t>Người</t>
  </si>
  <si>
    <t>Tổng số cuộc</t>
  </si>
  <si>
    <t>Số cuộc đã ban hành kết luận</t>
  </si>
  <si>
    <t>Kiến nghị xử lý hành chính</t>
  </si>
  <si>
    <t>Kiến nghị chuyển cơ quan điều tra</t>
  </si>
  <si>
    <t>Tổng số kết luận phải thực hiện</t>
  </si>
  <si>
    <t>Đã xử lý hành chính</t>
  </si>
  <si>
    <t>Biểu số: 02/TTr</t>
  </si>
  <si>
    <t>8=10+16</t>
  </si>
  <si>
    <t>9=11+17</t>
  </si>
  <si>
    <t>10=12+14</t>
  </si>
  <si>
    <t>11=13+15</t>
  </si>
  <si>
    <t>18=19+20</t>
  </si>
  <si>
    <t>21=22+23</t>
  </si>
  <si>
    <t>Tổng số tiền (Triệu đồng)</t>
  </si>
  <si>
    <t>Tổ chức (Triệu đồng)</t>
  </si>
  <si>
    <t>Cá nhận (Triệu đồng)</t>
  </si>
  <si>
    <t xml:space="preserve">Tổng số </t>
  </si>
  <si>
    <t>Xử lý trách nhiệm</t>
  </si>
  <si>
    <t>Xử lý hành chính</t>
  </si>
  <si>
    <t>Tổng số tiền vi phạm về kinh tế (Triệu đồng)</t>
  </si>
  <si>
    <t>Về NSNN</t>
  </si>
  <si>
    <t>Về tổ chức, cá nhân</t>
  </si>
  <si>
    <t>Kiến nghi thu hồi</t>
  </si>
  <si>
    <t>Kiến nghị xử lý khác</t>
  </si>
  <si>
    <t xml:space="preserve"> Vi phạm về kinh tế</t>
  </si>
  <si>
    <t>1=3+4</t>
  </si>
  <si>
    <t>Trong đó số kết luận chưa thực hiện xong kỳ trước chuyển sang</t>
  </si>
  <si>
    <t>Tiến độ thực hiện kết luận</t>
  </si>
  <si>
    <t>Tiền (Tr. đồng)</t>
  </si>
  <si>
    <t>Tổng số tiền phải thu</t>
  </si>
  <si>
    <t>Số tiền đã thu trong kỳ</t>
  </si>
  <si>
    <t>Đất  (m2)</t>
  </si>
  <si>
    <t>Tổng số đất phải thu</t>
  </si>
  <si>
    <t>Số đất đã thu trong kỳ</t>
  </si>
  <si>
    <t>Kết quả thực hiện thu hồi về NSNN</t>
  </si>
  <si>
    <t>Số kết luận đã hoàn thành</t>
  </si>
  <si>
    <t>Số kết luận chưa hoàn thành</t>
  </si>
  <si>
    <t>Kết quả thu hồi về tổ chức, cá nhân</t>
  </si>
  <si>
    <t>Kết quả thực hiện xử lý khác về kinh tế</t>
  </si>
  <si>
    <t>Tổng số tiền phải xử lý khác</t>
  </si>
  <si>
    <t>Số tiền đã xử lý khác trong kỳ</t>
  </si>
  <si>
    <t>Tổng số đất phải xử lý khác</t>
  </si>
  <si>
    <t>Số đất đã xử lý khác trong kỳ</t>
  </si>
  <si>
    <t>Cộng</t>
  </si>
  <si>
    <t>Phải xử lý</t>
  </si>
  <si>
    <t>Đã xử lý trong kỳ</t>
  </si>
  <si>
    <t>Phải xử lý trong kỳ</t>
  </si>
  <si>
    <t>Kết quả thực hiện xử lý hành chính</t>
  </si>
  <si>
    <t>26=27+28</t>
  </si>
  <si>
    <t>Đã chuyển cơ quan điều tra</t>
  </si>
  <si>
    <t>Khởi tố trong kỳ</t>
  </si>
  <si>
    <t>Số văn bản kiến nghị đã thực hiện xong</t>
  </si>
  <si>
    <t>Tổng số văn bản kiến nghị phải hoàn thiện</t>
  </si>
  <si>
    <t>Biểu số: 03/TTr</t>
  </si>
  <si>
    <t>Ban hành văn bản quản lý, chỉ đạo (Bộ, ngành, tỉnh, TP) về công tác thanh tra</t>
  </si>
  <si>
    <t>Tập huấn, tuyên truyền, giáo dục pháp luật về thanh tra</t>
  </si>
  <si>
    <t>Kết quả thực hiện kết luận thanh tra trách nhiệm</t>
  </si>
  <si>
    <t>Chuyển cơ 
quan điều tra</t>
  </si>
  <si>
    <r>
      <t>Tổng số đất vi phạm về kinh tế (m</t>
    </r>
    <r>
      <rPr>
        <b/>
        <vertAlign val="superscript"/>
        <sz val="8"/>
        <rFont val="Times New Roman"/>
        <family val="1"/>
      </rPr>
      <t>2</t>
    </r>
    <r>
      <rPr>
        <b/>
        <sz val="8"/>
        <rFont val="Times New Roman"/>
        <family val="1"/>
      </rPr>
      <t>)</t>
    </r>
  </si>
  <si>
    <r>
      <t>Đất(m</t>
    </r>
    <r>
      <rPr>
        <b/>
        <vertAlign val="superscript"/>
        <sz val="8"/>
        <rFont val="Times New Roman"/>
        <family val="1"/>
      </rPr>
      <t>2</t>
    </r>
    <r>
      <rPr>
        <b/>
        <sz val="8"/>
        <rFont val="Times New Roman"/>
        <family val="1"/>
      </rPr>
      <t>)</t>
    </r>
  </si>
  <si>
    <r>
      <t>Đất (m</t>
    </r>
    <r>
      <rPr>
        <b/>
        <vertAlign val="superscript"/>
        <sz val="8"/>
        <rFont val="Times New Roman"/>
        <family val="1"/>
      </rPr>
      <t>2</t>
    </r>
    <r>
      <rPr>
        <b/>
        <sz val="8"/>
        <rFont val="Times New Roman"/>
        <family val="1"/>
      </rPr>
      <t>)</t>
    </r>
  </si>
  <si>
    <t>số cuộc thanh tra đang thực hiện</t>
  </si>
  <si>
    <t>Đất (m2)</t>
  </si>
  <si>
    <t>Ghi chú:</t>
  </si>
  <si>
    <t xml:space="preserve">Ghi chú: </t>
  </si>
  <si>
    <t xml:space="preserve"> </t>
  </si>
  <si>
    <t>Thanh tra trách nhiệm thực hiện pháp luật về thanh tra</t>
  </si>
  <si>
    <t>Số đơn vị được thanh tra</t>
  </si>
  <si>
    <t>Kết luận thanh tra phải thực hiện</t>
  </si>
  <si>
    <t>02</t>
  </si>
  <si>
    <t>UBND THÀNH PHỐ ĐỒNG NAI</t>
  </si>
  <si>
    <t>THANH TRA THÀNH PHỐ</t>
  </si>
  <si>
    <t>(Kèm theo Báo cáo số:            /BC-TT  ngày         /6/2026 của Thanh tra thành phố Đồng Nai)</t>
  </si>
  <si>
    <r>
      <t xml:space="preserve">Kiến nghị xử lý khác: Kiến nghị thu hồi tổng số tiền </t>
    </r>
    <r>
      <rPr>
        <b/>
        <sz val="11"/>
        <color theme="1"/>
        <rFont val="Times New Roman"/>
        <family val="1"/>
      </rPr>
      <t>1.295.030.000</t>
    </r>
    <r>
      <rPr>
        <sz val="11"/>
        <color theme="1"/>
        <rFont val="Times New Roman"/>
        <family val="2"/>
      </rPr>
      <t xml:space="preserve"> đồng (bao gồm: 545.430.000 đồng thu tiền xét tốt nghiệp của sinh viên không đúng quy định và 749.600.000 đồng thu tiền học thêm của sinh viên không đúng quy định) theo Kết luận thanh tra số 03/KL-TT ngày 14/01/2026 của Chánh Thanh tra.</t>
    </r>
  </si>
  <si>
    <r>
      <t xml:space="preserve">- Vi phạm về kinh tế: </t>
    </r>
    <r>
      <rPr>
        <b/>
        <sz val="11"/>
        <color theme="1"/>
        <rFont val="Times New Roman"/>
        <family val="1"/>
      </rPr>
      <t>Thu hồi về tổ chức, cá nhân</t>
    </r>
    <r>
      <rPr>
        <sz val="11"/>
        <color theme="1"/>
        <rFont val="Times New Roman"/>
        <family val="1"/>
      </rPr>
      <t xml:space="preserve"> </t>
    </r>
    <r>
      <rPr>
        <b/>
        <sz val="11"/>
        <color theme="1"/>
        <rFont val="Times New Roman"/>
        <family val="1"/>
      </rPr>
      <t xml:space="preserve">781,6 triệu đồng </t>
    </r>
    <r>
      <rPr>
        <sz val="11"/>
        <color theme="1"/>
        <rFont val="Times New Roman"/>
        <family val="1"/>
      </rPr>
      <t>(Kết luận số 104/KL-TT ngày 25/12/2025; Kết luận số 02/KL-TT ngày 10/01/2026);</t>
    </r>
    <r>
      <rPr>
        <b/>
        <sz val="11"/>
        <color theme="1"/>
        <rFont val="Times New Roman"/>
        <family val="1"/>
      </rPr>
      <t xml:space="preserve"> thu về ngân sách nhà nước 2.857,1 triệu đồng </t>
    </r>
    <r>
      <rPr>
        <sz val="11"/>
        <color theme="1"/>
        <rFont val="Times New Roman"/>
        <family val="1"/>
      </rPr>
      <t>(gồm: 113,5 triệu đồng theo Kết luận số 01/KL-TT ngày 07/01/2026 và 2.743,6 triệu đồng thu hồi theo Quyết định số 11/QĐ-TT ngày</t>
    </r>
    <r>
      <rPr>
        <sz val="11"/>
        <color theme="1"/>
        <rFont val="Times New Roman"/>
        <family val="2"/>
      </rPr>
      <t xml:space="preserve"> 06/5/2026 của Chánh Thanh tra, Kết luận thanh tra số 03/KL-TT ngày 21/5/2026 của Chánh Thanh tra).</t>
    </r>
  </si>
  <si>
    <t>'- Vi phạm về kinh tế: Thu hồi về tổ chức, cá nhân 781,6 triệu đồng (Kết luận số 104/KL-TT ngày 25/12/2025; Kết luận số 02/KL-TT ngày 10/01/2026); thu về ngân sách nhà nước 2.857,1 triệu đồng (gồm: 113,5 triệu đồng theo Kết luận số 01/KL-TT ngày 07/01/2026 và 2.743,6 triệu đồng thu hồi theo Quyết định số 11/QĐ-TT ngày 06/5/2026 của Chánh Thanh tra, Kết luận thanh tra số 03/KL-TT ngày 21/5/2026 của Chánh Thanh tra).</t>
  </si>
  <si>
    <t>Số liệu tính từ ngày  06/12/2025 đến ngày 05/6/2026</t>
  </si>
  <si>
    <t xml:space="preserve">  </t>
  </si>
  <si>
    <t>THÀNH PHỐ ĐỒNG NAI</t>
  </si>
  <si>
    <t>TỔNG HỢP CÔNG TÁC QUẢN LÝ NHÀ NƯỚC VỀ THANH TRA 06 THÁNG ĐẦU NĂM 2026 TRÊN ĐỊA BÀN THÀNH PHỐ ĐỒNG NAI</t>
  </si>
  <si>
    <t>TỔNG HỢP KẾT QUẢ THỰC HIỆN KẾT LUẬN THANH TRA 06 THÁNG ĐẦU NĂM 2026 TRÊN ĐỊA BÀN THÀNH PHỐ ĐỒNG NAI</t>
  </si>
  <si>
    <t>TỔNG HỢP KẾT QUẢ THANH TRA 06 THÁNG ĐẦU NĂM 2026 TRÊN ĐỊA BÀN THÀNH PHỐ ĐỒNG NAI</t>
  </si>
  <si>
    <r>
      <t xml:space="preserve">- Xử lý hành chính: Tổng </t>
    </r>
    <r>
      <rPr>
        <b/>
        <sz val="11"/>
        <color theme="1"/>
        <rFont val="Times New Roman"/>
        <family val="1"/>
      </rPr>
      <t xml:space="preserve">1,423,1 triệu đồng </t>
    </r>
    <r>
      <rPr>
        <sz val="11"/>
        <color theme="1"/>
        <rFont val="Times New Roman"/>
        <family val="2"/>
      </rPr>
      <t>(</t>
    </r>
    <r>
      <rPr>
        <sz val="11"/>
        <color theme="1"/>
        <rFont val="Times New Roman"/>
        <family val="1"/>
      </rPr>
      <t xml:space="preserve">85,3 triệu đồng </t>
    </r>
    <r>
      <rPr>
        <sz val="11"/>
        <color theme="1"/>
        <rFont val="Times New Roman"/>
        <family val="2"/>
      </rPr>
      <t xml:space="preserve">thực hiện theo các KLTT: Kết luận thanh tra số 94/KL-TT ngày 10/12/2025, Kết luận thanh tra số 96/KL-TT ngày 16/12/2025, Kết luận thanh tra số 05/KL-TT ngày 16/01/2026 và Kết luận thanh tra số 07 /KL-TT ngày 23/01/2026 của Chánh Thanh tra; </t>
    </r>
    <r>
      <rPr>
        <sz val="11"/>
        <color theme="1"/>
        <rFont val="Times New Roman"/>
        <family val="1"/>
      </rPr>
      <t>18 triệu đồng</t>
    </r>
    <r>
      <rPr>
        <sz val="11"/>
        <color theme="1"/>
        <rFont val="Times New Roman"/>
        <family val="2"/>
      </rPr>
      <t xml:space="preserve"> theo nội dung Kết luận thanh tra số 11/KL-TT ngày 06/4/2026 của Chánh Thanh tra và 0</t>
    </r>
    <r>
      <rPr>
        <sz val="11"/>
        <color theme="1"/>
        <rFont val="Times New Roman"/>
        <family val="1"/>
      </rPr>
      <t xml:space="preserve">4 triệu đồng </t>
    </r>
    <r>
      <rPr>
        <sz val="11"/>
        <color theme="1"/>
        <rFont val="Times New Roman"/>
        <family val="2"/>
      </rPr>
      <t xml:space="preserve">theo nội dung Kết luận thanh tra số 03/KL-TT ngày 21/5/2026 của Chánh Thanh tra và 1315,8 triệu theo Kết luận số 07/KL-TT ngày 23/01/2026 của Chánh Thanh tra thành phố Đồng Nai). </t>
    </r>
  </si>
  <si>
    <t xml:space="preserve">- Xử lý hành chính: 85,3 triệu đồng (thực hiện theo các KLTT: Kết luận thanh tra số 94/KL-TT ngày 10/12/2025, Kết luận thanh tra số 96/KL-TT ngày 16/12/2025, Kết luận thanh tra số 05/KL-TT ngày 16/01/2026 và Kết luận thanh tra số 07 /KL-TT ngày 23/01/2026 của Chánh Thanh tra); 18 triệu đồng theo nội dung Kết luận thanh tra số 11/KL-TT ngày 06/4/2026 của Chánh Thanh tra và 04 triệu đồng theo nội dung Kết luận thanh tra số 03/KL-TT ngày 21/5/2026 của Chánh Thanh tra và 1315,8 triệu theo Kết luận số 07/KL-TT ngày 23/01/2026 của Chánh Thanh tra thành phố Đồng Nai).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</si>
</sst>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
    <numFmt numFmtId="166" formatCode="0.0"/>
  </numFmts>
  <fonts count="29" x14ac:knownFonts="1">
    <font>
      <sz val="11"/>
      <color theme="1"/>
      <name val="Times New Roman"/>
      <family val="2"/>
    </font>
    <font>
      <sz val="10"/>
      <name val="Times New Roman"/>
      <family val="1"/>
    </font>
    <font>
      <b/>
      <sz val="10"/>
      <name val="Times New Roman"/>
      <family val="1"/>
    </font>
    <font>
      <b/>
      <sz val="13"/>
      <name val="Times New Roman"/>
      <family val="1"/>
    </font>
    <font>
      <i/>
      <sz val="10"/>
      <name val="Times New Roman"/>
      <family val="1"/>
    </font>
    <font>
      <b/>
      <vertAlign val="superscript"/>
      <sz val="10"/>
      <name val="Times New Roman"/>
      <family val="1"/>
    </font>
    <font>
      <b/>
      <sz val="8"/>
      <name val="Times New Roman"/>
      <family val="1"/>
    </font>
    <font>
      <sz val="8"/>
      <name val="Times New Roman"/>
      <family val="1"/>
    </font>
    <font>
      <sz val="9"/>
      <color rgb="FF000000"/>
      <name val="Times New Roman"/>
      <family val="1"/>
    </font>
    <font>
      <i/>
      <sz val="8"/>
      <name val="Times New Roman"/>
      <family val="1"/>
    </font>
    <font>
      <b/>
      <u/>
      <sz val="11"/>
      <color theme="1"/>
      <name val="Times New Roman"/>
      <family val="1"/>
    </font>
    <font>
      <sz val="9"/>
      <name val="Times New Roman"/>
      <family val="1"/>
    </font>
    <font>
      <sz val="8"/>
      <color theme="1"/>
      <name val="Times New Roman"/>
      <family val="1"/>
    </font>
    <font>
      <sz val="8"/>
      <name val="Times New Roman"/>
      <family val="1"/>
      <charset val="163"/>
    </font>
    <font>
      <sz val="8"/>
      <color theme="1"/>
      <name val="Times New Roman"/>
      <family val="1"/>
      <charset val="163"/>
    </font>
    <font>
      <sz val="10"/>
      <name val="Times New Roman"/>
      <family val="1"/>
      <charset val="163"/>
    </font>
    <font>
      <b/>
      <sz val="8"/>
      <color theme="1"/>
      <name val="Times New Roman"/>
      <family val="1"/>
    </font>
    <font>
      <b/>
      <vertAlign val="superscript"/>
      <sz val="8"/>
      <name val="Times New Roman"/>
      <family val="1"/>
    </font>
    <font>
      <b/>
      <sz val="8"/>
      <color rgb="FF000000"/>
      <name val="Times New Roman"/>
      <family val="1"/>
    </font>
    <font>
      <b/>
      <sz val="10"/>
      <color rgb="FF000000"/>
      <name val="Times New Roman"/>
      <family val="1"/>
    </font>
    <font>
      <i/>
      <sz val="8"/>
      <color rgb="FF000000"/>
      <name val="Times New Roman"/>
      <family val="1"/>
    </font>
    <font>
      <i/>
      <sz val="10"/>
      <color rgb="FF000000"/>
      <name val="Times New Roman"/>
      <family val="1"/>
    </font>
    <font>
      <i/>
      <sz val="8"/>
      <color theme="1"/>
      <name val="Times New Roman"/>
      <family val="1"/>
    </font>
    <font>
      <sz val="11"/>
      <color theme="1"/>
      <name val="Times New Roman"/>
      <family val="1"/>
    </font>
    <font>
      <b/>
      <sz val="11"/>
      <color theme="1"/>
      <name val="Times New Roman"/>
      <family val="1"/>
    </font>
    <font>
      <b/>
      <sz val="9"/>
      <name val="Times New Roman"/>
      <family val="1"/>
    </font>
    <font>
      <sz val="9"/>
      <color theme="1"/>
      <name val="Times New Roman"/>
      <family val="1"/>
    </font>
    <font>
      <sz val="11"/>
      <name val="Times New Roman"/>
      <family val="1"/>
    </font>
    <font>
      <b/>
      <sz val="9"/>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1" fillId="0" borderId="0" xfId="0" applyFont="1"/>
    <xf numFmtId="0" fontId="1" fillId="0" borderId="0" xfId="0" applyFont="1" applyAlignment="1">
      <alignment vertical="top"/>
    </xf>
    <xf numFmtId="0" fontId="2" fillId="0" borderId="0" xfId="0" applyFont="1" applyAlignment="1">
      <alignment vertical="top"/>
    </xf>
    <xf numFmtId="0" fontId="8" fillId="0" borderId="0" xfId="0" applyFont="1" applyAlignment="1">
      <alignment vertical="center"/>
    </xf>
    <xf numFmtId="0" fontId="2" fillId="0" borderId="0" xfId="0" applyFont="1"/>
    <xf numFmtId="0" fontId="7" fillId="0" borderId="0" xfId="0" applyFont="1"/>
    <xf numFmtId="0" fontId="11" fillId="3" borderId="1" xfId="0" applyFont="1" applyFill="1" applyBorder="1" applyAlignment="1">
      <alignment horizontal="center" vertical="center" wrapText="1"/>
    </xf>
    <xf numFmtId="0" fontId="12" fillId="0" borderId="0" xfId="0" applyFont="1"/>
    <xf numFmtId="0" fontId="14" fillId="0" borderId="0" xfId="0" applyFont="1"/>
    <xf numFmtId="0" fontId="7" fillId="0" borderId="0" xfId="0" applyFont="1" applyAlignment="1">
      <alignment horizontal="center"/>
    </xf>
    <xf numFmtId="0" fontId="15" fillId="0" borderId="0" xfId="0" applyFont="1" applyAlignment="1">
      <alignment horizontal="center"/>
    </xf>
    <xf numFmtId="0" fontId="15" fillId="0" borderId="0" xfId="0" applyFont="1"/>
    <xf numFmtId="0" fontId="15" fillId="0" borderId="0" xfId="0" applyFont="1" applyAlignment="1">
      <alignment wrapText="1"/>
    </xf>
    <xf numFmtId="0" fontId="8" fillId="3" borderId="0" xfId="0" applyFont="1" applyFill="1" applyAlignment="1">
      <alignment vertical="center"/>
    </xf>
    <xf numFmtId="0" fontId="1" fillId="3" borderId="0" xfId="0" applyFont="1" applyFill="1"/>
    <xf numFmtId="3" fontId="0" fillId="0" borderId="0" xfId="0" applyNumberFormat="1"/>
    <xf numFmtId="3" fontId="1" fillId="0" borderId="0" xfId="0" applyNumberFormat="1" applyFont="1"/>
    <xf numFmtId="3" fontId="15" fillId="0" borderId="1" xfId="0" applyNumberFormat="1" applyFont="1" applyBorder="1" applyAlignment="1">
      <alignment horizontal="center" vertical="center" wrapText="1"/>
    </xf>
    <xf numFmtId="3" fontId="15" fillId="0" borderId="0" xfId="0" applyNumberFormat="1" applyFont="1" applyAlignment="1">
      <alignment horizontal="center"/>
    </xf>
    <xf numFmtId="3" fontId="13" fillId="0" borderId="5" xfId="0" applyNumberFormat="1" applyFont="1" applyBorder="1" applyAlignment="1">
      <alignment horizontal="center" vertical="center" wrapText="1"/>
    </xf>
    <xf numFmtId="3" fontId="14" fillId="0" borderId="0" xfId="0" applyNumberFormat="1" applyFont="1"/>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6" fillId="0" borderId="1" xfId="0" applyFont="1" applyBorder="1"/>
    <xf numFmtId="0" fontId="6" fillId="0" borderId="1" xfId="0" applyFont="1" applyBorder="1" applyAlignment="1">
      <alignment horizontal="left"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vertical="center" wrapText="1"/>
    </xf>
    <xf numFmtId="0" fontId="21"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9" fillId="0" borderId="1" xfId="0" applyFont="1" applyBorder="1" applyAlignment="1">
      <alignment horizontal="right" vertical="center" wrapText="1"/>
    </xf>
    <xf numFmtId="0" fontId="22" fillId="0" borderId="1" xfId="0" applyFont="1" applyBorder="1" applyAlignment="1">
      <alignment horizontal="center" vertical="center" wrapText="1"/>
    </xf>
    <xf numFmtId="3" fontId="25" fillId="0" borderId="5" xfId="0" applyNumberFormat="1" applyFont="1" applyBorder="1" applyAlignment="1">
      <alignment horizontal="center" vertical="center"/>
    </xf>
    <xf numFmtId="3" fontId="11" fillId="0" borderId="5"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0" fontId="22" fillId="0" borderId="1" xfId="0" applyFont="1" applyBorder="1" applyAlignment="1">
      <alignment vertical="center" wrapText="1"/>
    </xf>
    <xf numFmtId="0" fontId="15" fillId="0" borderId="1" xfId="0" applyFont="1" applyBorder="1" applyAlignment="1">
      <alignment horizontal="center" vertical="center" wrapText="1"/>
    </xf>
    <xf numFmtId="164" fontId="0" fillId="0" borderId="0" xfId="0" applyNumberFormat="1"/>
    <xf numFmtId="165" fontId="15" fillId="0" borderId="1" xfId="0" applyNumberFormat="1" applyFont="1" applyBorder="1" applyAlignment="1">
      <alignment horizontal="center" vertical="center" wrapText="1"/>
    </xf>
    <xf numFmtId="0" fontId="25" fillId="3" borderId="1" xfId="0" quotePrefix="1" applyFont="1" applyFill="1" applyBorder="1" applyAlignment="1">
      <alignment horizontal="center" vertical="center" wrapText="1"/>
    </xf>
    <xf numFmtId="0" fontId="25" fillId="3" borderId="1" xfId="0" applyFont="1" applyFill="1" applyBorder="1" applyAlignment="1">
      <alignment horizontal="center" vertical="center" wrapText="1"/>
    </xf>
    <xf numFmtId="3" fontId="26" fillId="0" borderId="5" xfId="0" applyNumberFormat="1" applyFont="1" applyBorder="1" applyAlignment="1">
      <alignment horizontal="center" vertical="center"/>
    </xf>
    <xf numFmtId="4" fontId="25" fillId="0" borderId="5"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3" fontId="26" fillId="3" borderId="5" xfId="0" applyNumberFormat="1" applyFont="1" applyFill="1" applyBorder="1" applyAlignment="1">
      <alignment horizontal="center" vertical="center"/>
    </xf>
    <xf numFmtId="165" fontId="25" fillId="0" borderId="5" xfId="0" applyNumberFormat="1" applyFont="1" applyBorder="1" applyAlignment="1">
      <alignment horizontal="center" vertical="center"/>
    </xf>
    <xf numFmtId="3" fontId="28" fillId="0" borderId="5" xfId="0" applyNumberFormat="1" applyFont="1" applyBorder="1" applyAlignment="1">
      <alignment horizontal="center" vertical="center"/>
    </xf>
    <xf numFmtId="166" fontId="2" fillId="0" borderId="1" xfId="0" applyNumberFormat="1" applyFont="1" applyBorder="1" applyAlignment="1">
      <alignment horizontal="center" vertical="center" wrapText="1"/>
    </xf>
    <xf numFmtId="165" fontId="11" fillId="0" borderId="0" xfId="0" applyNumberFormat="1" applyFont="1" applyAlignment="1">
      <alignment horizontal="center" vertical="center"/>
    </xf>
    <xf numFmtId="165" fontId="11" fillId="0" borderId="1" xfId="0" applyNumberFormat="1" applyFont="1" applyBorder="1" applyAlignment="1">
      <alignment horizontal="center" vertical="center"/>
    </xf>
    <xf numFmtId="165" fontId="0" fillId="0" borderId="0" xfId="0" applyNumberFormat="1"/>
    <xf numFmtId="0" fontId="27" fillId="0" borderId="0" xfId="0" quotePrefix="1" applyFont="1" applyAlignment="1">
      <alignment horizontal="left" vertical="center" wrapText="1"/>
    </xf>
    <xf numFmtId="0" fontId="27"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0" xfId="0" applyFont="1" applyAlignment="1">
      <alignment horizontal="center" vertical="top"/>
    </xf>
    <xf numFmtId="0" fontId="4" fillId="0" borderId="0" xfId="0" applyFont="1" applyAlignment="1">
      <alignment horizontal="center" vertical="top"/>
    </xf>
    <xf numFmtId="0" fontId="23" fillId="0" borderId="0" xfId="0" applyFont="1" applyAlignment="1">
      <alignment horizontal="center"/>
    </xf>
    <xf numFmtId="0" fontId="10" fillId="0" borderId="0" xfId="0" applyFont="1" applyAlignment="1">
      <alignment horizontal="center"/>
    </xf>
    <xf numFmtId="0" fontId="2" fillId="0" borderId="1" xfId="0" applyFont="1" applyBorder="1" applyAlignment="1">
      <alignment horizontal="center" vertical="top" wrapText="1"/>
    </xf>
    <xf numFmtId="0" fontId="2" fillId="0" borderId="7" xfId="0" quotePrefix="1" applyFont="1" applyBorder="1" applyAlignment="1">
      <alignment horizontal="left" vertical="center"/>
    </xf>
    <xf numFmtId="0" fontId="0" fillId="0" borderId="0" xfId="0" quotePrefix="1" applyAlignment="1">
      <alignment horizontal="left" vertical="center" wrapText="1"/>
    </xf>
    <xf numFmtId="0" fontId="0" fillId="0" borderId="0" xfId="0" applyAlignment="1">
      <alignment horizontal="left" vertical="center" wrapText="1"/>
    </xf>
    <xf numFmtId="0" fontId="16" fillId="0" borderId="1" xfId="0" applyFont="1" applyBorder="1" applyAlignment="1">
      <alignment horizontal="center"/>
    </xf>
    <xf numFmtId="0" fontId="6" fillId="0" borderId="1" xfId="0" applyFont="1" applyBorder="1" applyAlignment="1">
      <alignment horizontal="center" vertical="center" wrapText="1"/>
    </xf>
    <xf numFmtId="0" fontId="16" fillId="0" borderId="1" xfId="0" applyFont="1" applyBorder="1" applyAlignment="1">
      <alignment horizontal="center" wrapText="1"/>
    </xf>
    <xf numFmtId="2" fontId="6" fillId="0" borderId="2"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0" fontId="3" fillId="0" borderId="0" xfId="0" applyFont="1" applyAlignment="1">
      <alignment horizontal="center" vertical="top"/>
    </xf>
    <xf numFmtId="0" fontId="6" fillId="0" borderId="1" xfId="0" applyFont="1" applyBorder="1" applyAlignment="1">
      <alignment horizontal="center"/>
    </xf>
    <xf numFmtId="3" fontId="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24" fillId="0" borderId="0" xfId="0" applyFont="1" applyAlignment="1">
      <alignment horizontal="left" wrapText="1"/>
    </xf>
    <xf numFmtId="0" fontId="7" fillId="0" borderId="0" xfId="0" quotePrefix="1" applyFont="1" applyAlignment="1">
      <alignment horizontal="left" vertical="center" wrapText="1"/>
    </xf>
    <xf numFmtId="0" fontId="19"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zoomScale="130" zoomScaleNormal="130" workbookViewId="0">
      <pane ySplit="13" topLeftCell="A17" activePane="bottomLeft" state="frozen"/>
      <selection pane="bottomLeft" activeCell="AA9" sqref="AA9:AA12"/>
    </sheetView>
  </sheetViews>
  <sheetFormatPr defaultRowHeight="15" x14ac:dyDescent="0.25"/>
  <cols>
    <col min="1" max="1" width="9.7109375" customWidth="1"/>
    <col min="2" max="2" width="8.42578125" customWidth="1"/>
    <col min="3" max="3" width="7.7109375" customWidth="1"/>
    <col min="4" max="4" width="6.28515625" customWidth="1"/>
    <col min="5" max="5" width="6" customWidth="1"/>
    <col min="6" max="6" width="4.7109375" customWidth="1"/>
    <col min="7" max="7" width="5.5703125" customWidth="1"/>
    <col min="8" max="8" width="4.5703125" customWidth="1"/>
    <col min="9" max="9" width="9.85546875" style="16" customWidth="1"/>
    <col min="10" max="10" width="6.5703125" customWidth="1"/>
    <col min="11" max="11" width="12.7109375" bestFit="1" customWidth="1"/>
    <col min="12" max="12" width="9.140625" customWidth="1"/>
    <col min="13" max="13" width="8.85546875" customWidth="1"/>
    <col min="14" max="14" width="6.28515625" customWidth="1"/>
    <col min="15" max="15" width="7.5703125" customWidth="1"/>
    <col min="16" max="16" width="5.5703125" customWidth="1"/>
    <col min="17" max="17" width="7.5703125" customWidth="1"/>
    <col min="18" max="18" width="7" bestFit="1" customWidth="1"/>
    <col min="19" max="20" width="8.7109375" customWidth="1"/>
    <col min="21" max="21" width="5.140625" customWidth="1"/>
    <col min="22" max="22" width="4.85546875" customWidth="1"/>
    <col min="23" max="23" width="5.28515625" customWidth="1"/>
    <col min="24" max="24" width="5" customWidth="1"/>
    <col min="25" max="25" width="4.7109375" customWidth="1"/>
    <col min="26" max="26" width="5.140625" customWidth="1"/>
    <col min="27" max="27" width="6.5703125" customWidth="1"/>
    <col min="28" max="28" width="0" hidden="1" customWidth="1"/>
  </cols>
  <sheetData>
    <row r="1" spans="1:28" ht="17.25" customHeight="1" x14ac:dyDescent="0.25">
      <c r="A1" s="64" t="s">
        <v>117</v>
      </c>
      <c r="B1" s="64"/>
      <c r="C1" s="64"/>
      <c r="D1" s="64"/>
      <c r="E1" s="64"/>
    </row>
    <row r="2" spans="1:28" ht="17.25" customHeight="1" x14ac:dyDescent="0.25">
      <c r="A2" s="65" t="s">
        <v>118</v>
      </c>
      <c r="B2" s="65"/>
      <c r="C2" s="65"/>
      <c r="D2" s="65"/>
      <c r="E2" s="65"/>
    </row>
    <row r="3" spans="1:28" x14ac:dyDescent="0.25">
      <c r="A3" s="1"/>
      <c r="B3" s="1"/>
      <c r="C3" s="1"/>
      <c r="D3" s="1"/>
      <c r="E3" s="1"/>
      <c r="F3" s="1"/>
      <c r="G3" s="1"/>
      <c r="H3" s="1"/>
      <c r="I3" s="17"/>
      <c r="J3" s="1"/>
      <c r="K3" s="1"/>
      <c r="L3" s="1"/>
      <c r="M3" s="1"/>
      <c r="N3" s="1"/>
      <c r="O3" s="1"/>
      <c r="P3" s="1"/>
      <c r="R3" s="1"/>
      <c r="S3" s="1"/>
      <c r="W3" s="2" t="s">
        <v>0</v>
      </c>
    </row>
    <row r="4" spans="1:28" ht="16.5" x14ac:dyDescent="0.25">
      <c r="A4" s="76" t="s">
        <v>128</v>
      </c>
      <c r="B4" s="76"/>
      <c r="C4" s="76"/>
      <c r="D4" s="76"/>
      <c r="E4" s="76"/>
      <c r="F4" s="76"/>
      <c r="G4" s="76"/>
      <c r="H4" s="76"/>
      <c r="I4" s="76"/>
      <c r="J4" s="76"/>
      <c r="K4" s="76"/>
      <c r="L4" s="76"/>
      <c r="M4" s="76"/>
      <c r="N4" s="76"/>
      <c r="O4" s="76"/>
      <c r="P4" s="76"/>
      <c r="Q4" s="76"/>
      <c r="R4" s="76"/>
      <c r="S4" s="76"/>
      <c r="T4" s="76"/>
      <c r="U4" s="76"/>
      <c r="V4" s="76"/>
      <c r="W4" s="76"/>
      <c r="X4" s="76"/>
      <c r="Y4" s="76"/>
      <c r="Z4" s="76"/>
      <c r="AA4" s="76"/>
    </row>
    <row r="5" spans="1:28" x14ac:dyDescent="0.25">
      <c r="A5" s="63" t="s">
        <v>123</v>
      </c>
      <c r="B5" s="63"/>
      <c r="C5" s="63"/>
      <c r="D5" s="63"/>
      <c r="E5" s="63"/>
      <c r="F5" s="63"/>
      <c r="G5" s="63"/>
      <c r="H5" s="63"/>
      <c r="I5" s="63"/>
      <c r="J5" s="63"/>
      <c r="K5" s="63"/>
      <c r="L5" s="63"/>
      <c r="M5" s="63"/>
      <c r="N5" s="63"/>
      <c r="O5" s="63"/>
      <c r="P5" s="63"/>
      <c r="Q5" s="63"/>
      <c r="R5" s="63"/>
      <c r="S5" s="63"/>
      <c r="T5" s="63"/>
      <c r="U5" s="63"/>
      <c r="V5" s="63"/>
      <c r="W5" s="63"/>
      <c r="X5" s="63"/>
      <c r="Y5" s="63"/>
      <c r="Z5" s="63"/>
      <c r="AA5" s="63"/>
    </row>
    <row r="6" spans="1:28" x14ac:dyDescent="0.25">
      <c r="A6" s="63" t="s">
        <v>119</v>
      </c>
      <c r="B6" s="63"/>
      <c r="C6" s="63"/>
      <c r="D6" s="63"/>
      <c r="E6" s="63"/>
      <c r="F6" s="63"/>
      <c r="G6" s="63"/>
      <c r="H6" s="63"/>
      <c r="I6" s="63"/>
      <c r="J6" s="63"/>
      <c r="K6" s="63"/>
      <c r="L6" s="63"/>
      <c r="M6" s="63"/>
      <c r="N6" s="63"/>
      <c r="O6" s="63"/>
      <c r="P6" s="63"/>
      <c r="Q6" s="63"/>
      <c r="R6" s="63"/>
      <c r="S6" s="63"/>
      <c r="T6" s="63"/>
      <c r="U6" s="63"/>
      <c r="V6" s="63"/>
      <c r="W6" s="63"/>
      <c r="X6" s="63"/>
      <c r="Y6" s="63"/>
      <c r="Z6" s="63"/>
      <c r="AA6" s="63"/>
    </row>
    <row r="7" spans="1:28" ht="15.75" x14ac:dyDescent="0.25">
      <c r="A7" s="1"/>
      <c r="B7" s="1"/>
      <c r="C7" s="1"/>
      <c r="D7" s="1"/>
      <c r="E7" s="1"/>
      <c r="F7" s="1"/>
      <c r="G7" s="1"/>
      <c r="H7" s="1"/>
      <c r="I7" s="17"/>
      <c r="J7" s="1"/>
      <c r="K7" s="1"/>
      <c r="L7" s="1"/>
      <c r="M7" s="1"/>
      <c r="N7" s="1"/>
      <c r="O7" s="1"/>
      <c r="Q7" s="1"/>
      <c r="R7" s="1"/>
      <c r="S7" s="1"/>
      <c r="U7" s="3" t="s">
        <v>1</v>
      </c>
    </row>
    <row r="8" spans="1:28" s="9" customFormat="1" ht="17.25" customHeight="1" x14ac:dyDescent="0.2">
      <c r="A8" s="71" t="s">
        <v>2</v>
      </c>
      <c r="B8" s="71" t="s">
        <v>3</v>
      </c>
      <c r="C8" s="71"/>
      <c r="D8" s="71"/>
      <c r="E8" s="71"/>
      <c r="F8" s="71"/>
      <c r="G8" s="71" t="s">
        <v>4</v>
      </c>
      <c r="H8" s="71" t="s">
        <v>5</v>
      </c>
      <c r="I8" s="77" t="s">
        <v>35</v>
      </c>
      <c r="J8" s="77"/>
      <c r="K8" s="77"/>
      <c r="L8" s="77"/>
      <c r="M8" s="77"/>
      <c r="N8" s="77"/>
      <c r="O8" s="77"/>
      <c r="P8" s="77"/>
      <c r="Q8" s="77"/>
      <c r="R8" s="77"/>
      <c r="S8" s="77"/>
      <c r="T8" s="77"/>
      <c r="U8" s="77"/>
      <c r="V8" s="77"/>
      <c r="W8" s="77"/>
      <c r="X8" s="77"/>
      <c r="Y8" s="77"/>
      <c r="Z8" s="77"/>
      <c r="AA8" s="77"/>
      <c r="AB8" s="79" t="s">
        <v>108</v>
      </c>
    </row>
    <row r="9" spans="1:28" s="9" customFormat="1" ht="15" customHeight="1" x14ac:dyDescent="0.2">
      <c r="A9" s="71"/>
      <c r="B9" s="71"/>
      <c r="C9" s="71"/>
      <c r="D9" s="71"/>
      <c r="E9" s="71"/>
      <c r="F9" s="71"/>
      <c r="G9" s="71"/>
      <c r="H9" s="71"/>
      <c r="I9" s="71" t="s">
        <v>71</v>
      </c>
      <c r="J9" s="71"/>
      <c r="K9" s="71"/>
      <c r="L9" s="71"/>
      <c r="M9" s="71"/>
      <c r="N9" s="71"/>
      <c r="O9" s="71"/>
      <c r="P9" s="71"/>
      <c r="Q9" s="71"/>
      <c r="R9" s="71"/>
      <c r="S9" s="70" t="s">
        <v>65</v>
      </c>
      <c r="T9" s="70"/>
      <c r="U9" s="70"/>
      <c r="V9" s="70"/>
      <c r="W9" s="70"/>
      <c r="X9" s="70"/>
      <c r="Y9" s="72" t="s">
        <v>104</v>
      </c>
      <c r="Z9" s="70"/>
      <c r="AA9" s="73" t="s">
        <v>6</v>
      </c>
      <c r="AB9" s="79"/>
    </row>
    <row r="10" spans="1:28" s="9" customFormat="1" ht="14.25" customHeight="1" x14ac:dyDescent="0.2">
      <c r="A10" s="71"/>
      <c r="B10" s="71"/>
      <c r="C10" s="71"/>
      <c r="D10" s="71"/>
      <c r="E10" s="71"/>
      <c r="F10" s="71"/>
      <c r="G10" s="71"/>
      <c r="H10" s="71"/>
      <c r="I10" s="78" t="s">
        <v>66</v>
      </c>
      <c r="J10" s="71" t="s">
        <v>105</v>
      </c>
      <c r="K10" s="71" t="s">
        <v>69</v>
      </c>
      <c r="L10" s="71"/>
      <c r="M10" s="71"/>
      <c r="N10" s="71"/>
      <c r="O10" s="71"/>
      <c r="P10" s="71"/>
      <c r="Q10" s="71" t="s">
        <v>70</v>
      </c>
      <c r="R10" s="71"/>
      <c r="S10" s="70"/>
      <c r="T10" s="70"/>
      <c r="U10" s="70"/>
      <c r="V10" s="70"/>
      <c r="W10" s="70"/>
      <c r="X10" s="70"/>
      <c r="Y10" s="70"/>
      <c r="Z10" s="70"/>
      <c r="AA10" s="74"/>
      <c r="AB10" s="79"/>
    </row>
    <row r="11" spans="1:28" s="9" customFormat="1" ht="24" customHeight="1" x14ac:dyDescent="0.2">
      <c r="A11" s="71"/>
      <c r="B11" s="71" t="s">
        <v>7</v>
      </c>
      <c r="C11" s="71" t="s">
        <v>8</v>
      </c>
      <c r="D11" s="71"/>
      <c r="E11" s="71"/>
      <c r="F11" s="71"/>
      <c r="G11" s="71"/>
      <c r="H11" s="71"/>
      <c r="I11" s="78"/>
      <c r="J11" s="71"/>
      <c r="K11" s="71" t="s">
        <v>7</v>
      </c>
      <c r="L11" s="71"/>
      <c r="M11" s="71" t="s">
        <v>67</v>
      </c>
      <c r="N11" s="71"/>
      <c r="O11" s="71" t="s">
        <v>68</v>
      </c>
      <c r="P11" s="71"/>
      <c r="Q11" s="71"/>
      <c r="R11" s="71"/>
      <c r="S11" s="70" t="s">
        <v>37</v>
      </c>
      <c r="T11" s="70"/>
      <c r="U11" s="70"/>
      <c r="V11" s="70" t="s">
        <v>64</v>
      </c>
      <c r="W11" s="70"/>
      <c r="X11" s="70"/>
      <c r="Y11" s="24"/>
      <c r="Z11" s="24"/>
      <c r="AA11" s="74"/>
      <c r="AB11" s="79"/>
    </row>
    <row r="12" spans="1:28" s="9" customFormat="1" ht="61.5" customHeight="1" x14ac:dyDescent="0.2">
      <c r="A12" s="71"/>
      <c r="B12" s="71"/>
      <c r="C12" s="23" t="s">
        <v>10</v>
      </c>
      <c r="D12" s="23" t="s">
        <v>11</v>
      </c>
      <c r="E12" s="23" t="s">
        <v>12</v>
      </c>
      <c r="F12" s="23" t="s">
        <v>13</v>
      </c>
      <c r="G12" s="71"/>
      <c r="H12" s="71"/>
      <c r="I12" s="78"/>
      <c r="J12" s="71"/>
      <c r="K12" s="25" t="s">
        <v>14</v>
      </c>
      <c r="L12" s="23" t="s">
        <v>106</v>
      </c>
      <c r="M12" s="23" t="s">
        <v>14</v>
      </c>
      <c r="N12" s="23" t="s">
        <v>106</v>
      </c>
      <c r="O12" s="23" t="s">
        <v>14</v>
      </c>
      <c r="P12" s="23" t="s">
        <v>107</v>
      </c>
      <c r="Q12" s="23" t="s">
        <v>14</v>
      </c>
      <c r="R12" s="23" t="s">
        <v>107</v>
      </c>
      <c r="S12" s="23" t="s">
        <v>60</v>
      </c>
      <c r="T12" s="23" t="s">
        <v>61</v>
      </c>
      <c r="U12" s="23" t="s">
        <v>62</v>
      </c>
      <c r="V12" s="23" t="s">
        <v>63</v>
      </c>
      <c r="W12" s="23" t="s">
        <v>15</v>
      </c>
      <c r="X12" s="23" t="s">
        <v>16</v>
      </c>
      <c r="Y12" s="23" t="s">
        <v>17</v>
      </c>
      <c r="Z12" s="23" t="s">
        <v>18</v>
      </c>
      <c r="AA12" s="75"/>
      <c r="AB12" s="79"/>
    </row>
    <row r="13" spans="1:28" s="8" customFormat="1" ht="22.5" x14ac:dyDescent="0.2">
      <c r="A13" s="29" t="s">
        <v>19</v>
      </c>
      <c r="B13" s="29" t="s">
        <v>20</v>
      </c>
      <c r="C13" s="29" t="s">
        <v>21</v>
      </c>
      <c r="D13" s="29" t="s">
        <v>22</v>
      </c>
      <c r="E13" s="29" t="s">
        <v>23</v>
      </c>
      <c r="F13" s="29" t="s">
        <v>24</v>
      </c>
      <c r="G13" s="29" t="s">
        <v>25</v>
      </c>
      <c r="H13" s="29" t="s">
        <v>26</v>
      </c>
      <c r="I13" s="35" t="s">
        <v>54</v>
      </c>
      <c r="J13" s="29" t="s">
        <v>55</v>
      </c>
      <c r="K13" s="29" t="s">
        <v>56</v>
      </c>
      <c r="L13" s="29" t="s">
        <v>57</v>
      </c>
      <c r="M13" s="29" t="s">
        <v>27</v>
      </c>
      <c r="N13" s="31" t="s">
        <v>28</v>
      </c>
      <c r="O13" s="31" t="s">
        <v>29</v>
      </c>
      <c r="P13" s="29" t="s">
        <v>30</v>
      </c>
      <c r="Q13" s="31" t="s">
        <v>31</v>
      </c>
      <c r="R13" s="31" t="s">
        <v>32</v>
      </c>
      <c r="S13" s="29" t="s">
        <v>58</v>
      </c>
      <c r="T13" s="32">
        <v>19</v>
      </c>
      <c r="U13" s="32">
        <v>20</v>
      </c>
      <c r="V13" s="36" t="s">
        <v>59</v>
      </c>
      <c r="W13" s="32">
        <v>22</v>
      </c>
      <c r="X13" s="32">
        <v>23</v>
      </c>
      <c r="Y13" s="32">
        <v>24</v>
      </c>
      <c r="Z13" s="32">
        <v>25</v>
      </c>
      <c r="AA13" s="32">
        <v>26</v>
      </c>
      <c r="AB13" s="32"/>
    </row>
    <row r="14" spans="1:28" s="21" customFormat="1" ht="30" customHeight="1" x14ac:dyDescent="0.2">
      <c r="A14" s="20" t="s">
        <v>125</v>
      </c>
      <c r="B14" s="33">
        <f>C14+D14</f>
        <v>43</v>
      </c>
      <c r="C14" s="34">
        <v>13</v>
      </c>
      <c r="D14" s="34">
        <f>18+12</f>
        <v>30</v>
      </c>
      <c r="E14" s="42">
        <v>28</v>
      </c>
      <c r="F14" s="42">
        <v>15</v>
      </c>
      <c r="G14" s="34">
        <v>19</v>
      </c>
      <c r="H14" s="45">
        <f>76+44</f>
        <v>120</v>
      </c>
      <c r="I14" s="43">
        <f>K14+Q14</f>
        <v>4933.6970000000001</v>
      </c>
      <c r="J14" s="33">
        <f>L14+R14</f>
        <v>0</v>
      </c>
      <c r="K14" s="43">
        <f>M14+O14</f>
        <v>3638.6969999999997</v>
      </c>
      <c r="L14" s="33">
        <f>N14+P14</f>
        <v>0</v>
      </c>
      <c r="M14" s="43">
        <f>113.502+2743.595</f>
        <v>2857.0969999999998</v>
      </c>
      <c r="N14" s="34">
        <v>0</v>
      </c>
      <c r="O14" s="46">
        <v>781.6</v>
      </c>
      <c r="P14" s="34">
        <v>0</v>
      </c>
      <c r="Q14" s="47">
        <v>1295</v>
      </c>
      <c r="R14" s="34">
        <v>0</v>
      </c>
      <c r="S14" s="46">
        <f>T14+U14</f>
        <v>1423.05</v>
      </c>
      <c r="T14" s="50">
        <v>1423.05</v>
      </c>
      <c r="U14" s="34">
        <v>0</v>
      </c>
      <c r="V14" s="33">
        <f>W14+X14</f>
        <v>15</v>
      </c>
      <c r="W14" s="34">
        <v>7</v>
      </c>
      <c r="X14" s="34">
        <v>8</v>
      </c>
      <c r="Y14" s="34">
        <v>0</v>
      </c>
      <c r="Z14" s="34">
        <v>0</v>
      </c>
      <c r="AA14" s="34">
        <v>0</v>
      </c>
      <c r="AB14" s="42">
        <v>24</v>
      </c>
    </row>
    <row r="15" spans="1:28" ht="20.25" customHeight="1" x14ac:dyDescent="0.25">
      <c r="A15" s="80" t="s">
        <v>110</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row>
    <row r="16" spans="1:28" ht="39.75" customHeight="1" x14ac:dyDescent="0.25">
      <c r="A16" s="68" t="s">
        <v>121</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row>
    <row r="17" spans="1:28" ht="34.5" customHeight="1" x14ac:dyDescent="0.25">
      <c r="A17" s="68" t="s">
        <v>120</v>
      </c>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row>
    <row r="18" spans="1:28" ht="47.25" customHeight="1" x14ac:dyDescent="0.25">
      <c r="A18" s="68" t="s">
        <v>129</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row>
    <row r="20" spans="1:28" x14ac:dyDescent="0.25">
      <c r="I20" s="51"/>
      <c r="L20" s="38"/>
      <c r="R20" s="51"/>
    </row>
  </sheetData>
  <mergeCells count="30">
    <mergeCell ref="A18:AB18"/>
    <mergeCell ref="I8:AA8"/>
    <mergeCell ref="K11:L11"/>
    <mergeCell ref="S11:U11"/>
    <mergeCell ref="I10:I12"/>
    <mergeCell ref="J10:J12"/>
    <mergeCell ref="K10:P10"/>
    <mergeCell ref="Q10:R11"/>
    <mergeCell ref="I9:R9"/>
    <mergeCell ref="V11:X11"/>
    <mergeCell ref="M11:N11"/>
    <mergeCell ref="AB8:AB12"/>
    <mergeCell ref="A8:A12"/>
    <mergeCell ref="B8:F10"/>
    <mergeCell ref="A17:AB17"/>
    <mergeCell ref="A15:AB15"/>
    <mergeCell ref="A1:E1"/>
    <mergeCell ref="A2:E2"/>
    <mergeCell ref="A4:AA4"/>
    <mergeCell ref="A5:AA5"/>
    <mergeCell ref="A6:AA6"/>
    <mergeCell ref="A16:AB16"/>
    <mergeCell ref="S9:X10"/>
    <mergeCell ref="B11:B12"/>
    <mergeCell ref="C11:F11"/>
    <mergeCell ref="Y9:Z10"/>
    <mergeCell ref="AA9:AA12"/>
    <mergeCell ref="H8:H12"/>
    <mergeCell ref="G8:G12"/>
    <mergeCell ref="O11:P11"/>
  </mergeCells>
  <pageMargins left="0" right="0" top="0" bottom="0"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2"/>
  <sheetViews>
    <sheetView zoomScale="115" zoomScaleNormal="115" workbookViewId="0">
      <pane ySplit="14" topLeftCell="A15" activePane="bottomLeft" state="frozen"/>
      <selection pane="bottomLeft" activeCell="A17" sqref="A17:AI17"/>
    </sheetView>
  </sheetViews>
  <sheetFormatPr defaultRowHeight="12.75" x14ac:dyDescent="0.2"/>
  <cols>
    <col min="1" max="1" width="10.42578125" style="1" customWidth="1"/>
    <col min="2" max="2" width="6.140625" style="1" customWidth="1"/>
    <col min="3" max="3" width="8.42578125" style="1" customWidth="1"/>
    <col min="4" max="4" width="5.42578125" style="1" customWidth="1"/>
    <col min="5" max="5" width="6" style="1" customWidth="1"/>
    <col min="6" max="6" width="9.7109375" style="1" customWidth="1"/>
    <col min="7" max="7" width="9.28515625" style="1" customWidth="1"/>
    <col min="8" max="8" width="5.85546875" style="1" bestFit="1" customWidth="1"/>
    <col min="9" max="9" width="5.85546875" style="1" customWidth="1"/>
    <col min="10" max="11" width="7.28515625" style="1" customWidth="1"/>
    <col min="12" max="12" width="5.85546875" style="1" customWidth="1"/>
    <col min="13" max="13" width="5.5703125" style="1" customWidth="1"/>
    <col min="14" max="14" width="6.5703125" style="1" customWidth="1"/>
    <col min="15" max="15" width="7.140625" style="1" customWidth="1"/>
    <col min="16" max="17" width="7.28515625" style="1" customWidth="1"/>
    <col min="18" max="18" width="6.140625" style="1" customWidth="1"/>
    <col min="19" max="19" width="7" style="1" customWidth="1"/>
    <col min="20" max="20" width="5" style="1" customWidth="1"/>
    <col min="21" max="21" width="6.42578125" style="1" bestFit="1" customWidth="1"/>
    <col min="22" max="22" width="6.85546875" style="1" customWidth="1"/>
    <col min="23" max="23" width="4.5703125" style="1" customWidth="1"/>
    <col min="24" max="25" width="5.85546875" style="1" customWidth="1"/>
    <col min="26" max="26" width="4.5703125" style="1" customWidth="1"/>
    <col min="27" max="27" width="5.140625" style="1" bestFit="1" customWidth="1"/>
    <col min="28" max="28" width="5" style="1" customWidth="1"/>
    <col min="29" max="29" width="4.5703125" style="1" customWidth="1"/>
    <col min="30" max="30" width="4.28515625" style="1" customWidth="1"/>
    <col min="31" max="31" width="5.5703125" style="1" customWidth="1"/>
    <col min="32" max="32" width="4.5703125" style="1" customWidth="1"/>
    <col min="33" max="33" width="5.28515625" style="1" customWidth="1"/>
    <col min="34" max="34" width="7" style="1" customWidth="1"/>
    <col min="35" max="35" width="6.85546875" style="1" customWidth="1"/>
    <col min="36" max="16384" width="9.140625" style="1"/>
  </cols>
  <sheetData>
    <row r="1" spans="1:35" ht="15" x14ac:dyDescent="0.25">
      <c r="A1" s="64" t="s">
        <v>117</v>
      </c>
      <c r="B1" s="64"/>
      <c r="C1" s="64"/>
      <c r="D1" s="64"/>
      <c r="E1" s="64"/>
    </row>
    <row r="2" spans="1:35" ht="14.25" x14ac:dyDescent="0.2">
      <c r="A2" s="65" t="s">
        <v>118</v>
      </c>
      <c r="B2" s="65"/>
      <c r="C2" s="65"/>
      <c r="D2" s="65"/>
      <c r="E2" s="65"/>
    </row>
    <row r="3" spans="1:35" x14ac:dyDescent="0.2">
      <c r="AG3" s="3" t="s">
        <v>53</v>
      </c>
      <c r="AH3" s="3"/>
    </row>
    <row r="5" spans="1:35" x14ac:dyDescent="0.2">
      <c r="A5" s="62" t="s">
        <v>127</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row>
    <row r="6" spans="1:35" x14ac:dyDescent="0.2">
      <c r="A6" s="63" t="str">
        <f>'01-TTr'!A5:S5</f>
        <v>Số liệu tính từ ngày  06/12/2025 đến ngày 05/6/2026</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row>
    <row r="7" spans="1:35" x14ac:dyDescent="0.2">
      <c r="A7" s="63" t="str">
        <f>'01-TTr'!A6:S6</f>
        <v>(Kèm theo Báo cáo số:            /BC-TT  ngày         /6/2026 của Thanh tra thành phố Đồng Nai)</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row>
    <row r="8" spans="1:35" x14ac:dyDescent="0.2">
      <c r="AE8" s="3" t="s">
        <v>34</v>
      </c>
    </row>
    <row r="9" spans="1:35" ht="15" customHeight="1" x14ac:dyDescent="0.2">
      <c r="A9" s="60" t="s">
        <v>2</v>
      </c>
      <c r="B9" s="60" t="s">
        <v>115</v>
      </c>
      <c r="C9" s="60"/>
      <c r="D9" s="60" t="s">
        <v>74</v>
      </c>
      <c r="E9" s="60"/>
      <c r="F9" s="60" t="s">
        <v>81</v>
      </c>
      <c r="G9" s="60"/>
      <c r="H9" s="60"/>
      <c r="I9" s="60"/>
      <c r="J9" s="60" t="s">
        <v>84</v>
      </c>
      <c r="K9" s="60"/>
      <c r="L9" s="60"/>
      <c r="M9" s="60"/>
      <c r="N9" s="60" t="s">
        <v>85</v>
      </c>
      <c r="O9" s="60"/>
      <c r="P9" s="60"/>
      <c r="Q9" s="60"/>
      <c r="R9" s="61" t="s">
        <v>94</v>
      </c>
      <c r="S9" s="61"/>
      <c r="T9" s="61"/>
      <c r="U9" s="61"/>
      <c r="V9" s="61"/>
      <c r="W9" s="61"/>
      <c r="X9" s="61"/>
      <c r="Y9" s="61"/>
      <c r="Z9" s="61"/>
      <c r="AA9" s="61"/>
      <c r="AB9" s="61"/>
      <c r="AC9" s="61"/>
      <c r="AD9" s="54" t="s">
        <v>9</v>
      </c>
      <c r="AE9" s="55"/>
      <c r="AF9" s="55"/>
      <c r="AG9" s="56"/>
      <c r="AH9" s="54" t="s">
        <v>36</v>
      </c>
      <c r="AI9" s="56"/>
    </row>
    <row r="10" spans="1:35" s="11" customFormat="1" ht="43.5" customHeight="1" x14ac:dyDescent="0.2">
      <c r="A10" s="60"/>
      <c r="B10" s="60"/>
      <c r="C10" s="60"/>
      <c r="D10" s="60"/>
      <c r="E10" s="60"/>
      <c r="F10" s="60"/>
      <c r="G10" s="60"/>
      <c r="H10" s="60"/>
      <c r="I10" s="60"/>
      <c r="J10" s="60"/>
      <c r="K10" s="60"/>
      <c r="L10" s="60"/>
      <c r="M10" s="60"/>
      <c r="N10" s="60"/>
      <c r="O10" s="60"/>
      <c r="P10" s="60"/>
      <c r="Q10" s="60"/>
      <c r="R10" s="60" t="s">
        <v>112</v>
      </c>
      <c r="S10" s="60"/>
      <c r="T10" s="60"/>
      <c r="U10" s="60"/>
      <c r="V10" s="60"/>
      <c r="W10" s="60"/>
      <c r="X10" s="60" t="s">
        <v>64</v>
      </c>
      <c r="Y10" s="60"/>
      <c r="Z10" s="60"/>
      <c r="AA10" s="60"/>
      <c r="AB10" s="60"/>
      <c r="AC10" s="60"/>
      <c r="AD10" s="57"/>
      <c r="AE10" s="58"/>
      <c r="AF10" s="58"/>
      <c r="AG10" s="59"/>
      <c r="AH10" s="57"/>
      <c r="AI10" s="59"/>
    </row>
    <row r="11" spans="1:35" s="11" customFormat="1" ht="47.25" customHeight="1" x14ac:dyDescent="0.2">
      <c r="A11" s="60"/>
      <c r="B11" s="60" t="s">
        <v>7</v>
      </c>
      <c r="C11" s="60" t="s">
        <v>73</v>
      </c>
      <c r="D11" s="60" t="s">
        <v>82</v>
      </c>
      <c r="E11" s="60" t="s">
        <v>83</v>
      </c>
      <c r="F11" s="60" t="s">
        <v>75</v>
      </c>
      <c r="G11" s="60"/>
      <c r="H11" s="60" t="s">
        <v>78</v>
      </c>
      <c r="I11" s="60"/>
      <c r="J11" s="60" t="s">
        <v>75</v>
      </c>
      <c r="K11" s="60"/>
      <c r="L11" s="60" t="s">
        <v>109</v>
      </c>
      <c r="M11" s="60"/>
      <c r="N11" s="60" t="s">
        <v>75</v>
      </c>
      <c r="O11" s="60"/>
      <c r="P11" s="60" t="s">
        <v>78</v>
      </c>
      <c r="Q11" s="60"/>
      <c r="R11" s="60" t="s">
        <v>91</v>
      </c>
      <c r="S11" s="60"/>
      <c r="T11" s="60"/>
      <c r="U11" s="60" t="s">
        <v>92</v>
      </c>
      <c r="V11" s="60"/>
      <c r="W11" s="60"/>
      <c r="X11" s="60" t="s">
        <v>93</v>
      </c>
      <c r="Y11" s="60"/>
      <c r="Z11" s="60"/>
      <c r="AA11" s="60" t="s">
        <v>92</v>
      </c>
      <c r="AB11" s="60"/>
      <c r="AC11" s="60"/>
      <c r="AD11" s="66" t="s">
        <v>96</v>
      </c>
      <c r="AE11" s="66"/>
      <c r="AF11" s="66" t="s">
        <v>97</v>
      </c>
      <c r="AG11" s="66"/>
      <c r="AH11" s="60" t="s">
        <v>99</v>
      </c>
      <c r="AI11" s="60" t="s">
        <v>98</v>
      </c>
    </row>
    <row r="12" spans="1:35" s="11" customFormat="1" ht="82.5" customHeight="1" x14ac:dyDescent="0.2">
      <c r="A12" s="60"/>
      <c r="B12" s="60"/>
      <c r="C12" s="60"/>
      <c r="D12" s="60"/>
      <c r="E12" s="60"/>
      <c r="F12" s="22" t="s">
        <v>76</v>
      </c>
      <c r="G12" s="22" t="s">
        <v>77</v>
      </c>
      <c r="H12" s="22" t="s">
        <v>79</v>
      </c>
      <c r="I12" s="22" t="s">
        <v>80</v>
      </c>
      <c r="J12" s="22" t="s">
        <v>76</v>
      </c>
      <c r="K12" s="22" t="s">
        <v>77</v>
      </c>
      <c r="L12" s="22" t="s">
        <v>79</v>
      </c>
      <c r="M12" s="22" t="s">
        <v>80</v>
      </c>
      <c r="N12" s="22" t="s">
        <v>86</v>
      </c>
      <c r="O12" s="22" t="s">
        <v>87</v>
      </c>
      <c r="P12" s="22" t="s">
        <v>88</v>
      </c>
      <c r="Q12" s="22" t="s">
        <v>89</v>
      </c>
      <c r="R12" s="22" t="s">
        <v>90</v>
      </c>
      <c r="S12" s="22" t="s">
        <v>15</v>
      </c>
      <c r="T12" s="22" t="s">
        <v>16</v>
      </c>
      <c r="U12" s="22" t="s">
        <v>90</v>
      </c>
      <c r="V12" s="22" t="s">
        <v>15</v>
      </c>
      <c r="W12" s="22" t="s">
        <v>16</v>
      </c>
      <c r="X12" s="22" t="s">
        <v>90</v>
      </c>
      <c r="Y12" s="22" t="s">
        <v>15</v>
      </c>
      <c r="Z12" s="22" t="s">
        <v>16</v>
      </c>
      <c r="AA12" s="22" t="s">
        <v>90</v>
      </c>
      <c r="AB12" s="22" t="s">
        <v>15</v>
      </c>
      <c r="AC12" s="22" t="s">
        <v>16</v>
      </c>
      <c r="AD12" s="22" t="s">
        <v>17</v>
      </c>
      <c r="AE12" s="22" t="s">
        <v>18</v>
      </c>
      <c r="AF12" s="22" t="s">
        <v>17</v>
      </c>
      <c r="AG12" s="22" t="s">
        <v>18</v>
      </c>
      <c r="AH12" s="60"/>
      <c r="AI12" s="60"/>
    </row>
    <row r="13" spans="1:35" s="10" customFormat="1" ht="24.75" customHeight="1" x14ac:dyDescent="0.2">
      <c r="A13" s="29" t="s">
        <v>19</v>
      </c>
      <c r="B13" s="29" t="s">
        <v>72</v>
      </c>
      <c r="C13" s="29" t="s">
        <v>21</v>
      </c>
      <c r="D13" s="29">
        <v>3</v>
      </c>
      <c r="E13" s="29">
        <v>4</v>
      </c>
      <c r="F13" s="29">
        <v>5</v>
      </c>
      <c r="G13" s="29">
        <v>6</v>
      </c>
      <c r="H13" s="29">
        <v>7</v>
      </c>
      <c r="I13" s="29">
        <v>8</v>
      </c>
      <c r="J13" s="29">
        <v>9</v>
      </c>
      <c r="K13" s="29">
        <v>10</v>
      </c>
      <c r="L13" s="29">
        <v>11</v>
      </c>
      <c r="M13" s="29">
        <v>12</v>
      </c>
      <c r="N13" s="29">
        <v>13</v>
      </c>
      <c r="O13" s="29">
        <v>14</v>
      </c>
      <c r="P13" s="29">
        <v>15</v>
      </c>
      <c r="Q13" s="29">
        <v>16</v>
      </c>
      <c r="R13" s="29" t="s">
        <v>38</v>
      </c>
      <c r="S13" s="29">
        <v>18</v>
      </c>
      <c r="T13" s="29">
        <v>19</v>
      </c>
      <c r="U13" s="29" t="s">
        <v>39</v>
      </c>
      <c r="V13" s="29">
        <v>21</v>
      </c>
      <c r="W13" s="29">
        <v>22</v>
      </c>
      <c r="X13" s="29" t="s">
        <v>40</v>
      </c>
      <c r="Y13" s="29">
        <v>24</v>
      </c>
      <c r="Z13" s="29">
        <v>25</v>
      </c>
      <c r="AA13" s="29" t="s">
        <v>95</v>
      </c>
      <c r="AB13" s="29">
        <v>27</v>
      </c>
      <c r="AC13" s="29">
        <v>28</v>
      </c>
      <c r="AD13" s="29">
        <v>29</v>
      </c>
      <c r="AE13" s="29">
        <v>30</v>
      </c>
      <c r="AF13" s="29">
        <v>31</v>
      </c>
      <c r="AG13" s="29">
        <v>32</v>
      </c>
      <c r="AH13" s="29">
        <v>33</v>
      </c>
      <c r="AI13" s="29">
        <v>34</v>
      </c>
    </row>
    <row r="14" spans="1:35" s="19" customFormat="1" ht="33.75" x14ac:dyDescent="0.2">
      <c r="A14" s="20" t="s">
        <v>125</v>
      </c>
      <c r="B14" s="30">
        <f>D14+E14</f>
        <v>95</v>
      </c>
      <c r="C14" s="18">
        <v>73</v>
      </c>
      <c r="D14" s="18">
        <f>1+4</f>
        <v>5</v>
      </c>
      <c r="E14" s="18">
        <v>90</v>
      </c>
      <c r="F14" s="44">
        <f>1957+2857.1</f>
        <v>4814.1000000000004</v>
      </c>
      <c r="G14" s="44">
        <f>113.502+2743.595</f>
        <v>2857.0969999999998</v>
      </c>
      <c r="H14" s="37">
        <f>SUM(H15:H17)</f>
        <v>0</v>
      </c>
      <c r="I14" s="37">
        <v>0</v>
      </c>
      <c r="J14" s="48">
        <v>781.6</v>
      </c>
      <c r="K14" s="48">
        <v>781.6</v>
      </c>
      <c r="L14" s="37">
        <v>0</v>
      </c>
      <c r="M14" s="37">
        <f>SUM(M15:M17)</f>
        <v>0</v>
      </c>
      <c r="N14" s="48">
        <v>1295</v>
      </c>
      <c r="O14" s="39">
        <v>0</v>
      </c>
      <c r="P14" s="18">
        <v>0</v>
      </c>
      <c r="Q14" s="18">
        <v>0</v>
      </c>
      <c r="R14" s="46">
        <f>S14+T14</f>
        <v>1423.05</v>
      </c>
      <c r="S14" s="49">
        <v>1423.05</v>
      </c>
      <c r="T14" s="18">
        <v>0</v>
      </c>
      <c r="U14" s="46">
        <f>V14+W14</f>
        <v>1423.05</v>
      </c>
      <c r="V14" s="49">
        <v>1423.05</v>
      </c>
      <c r="W14" s="18">
        <v>0</v>
      </c>
      <c r="X14" s="30">
        <f>Y14+Z14</f>
        <v>15</v>
      </c>
      <c r="Y14" s="18">
        <v>7</v>
      </c>
      <c r="Z14" s="18">
        <v>8</v>
      </c>
      <c r="AA14" s="30">
        <f>AB14+AC14</f>
        <v>15</v>
      </c>
      <c r="AB14" s="18">
        <v>7</v>
      </c>
      <c r="AC14" s="18">
        <v>8</v>
      </c>
      <c r="AD14" s="18">
        <v>0</v>
      </c>
      <c r="AE14" s="18">
        <v>0</v>
      </c>
      <c r="AF14" s="18">
        <v>0</v>
      </c>
      <c r="AG14" s="18">
        <v>0</v>
      </c>
      <c r="AH14" s="18">
        <v>0</v>
      </c>
      <c r="AI14" s="18">
        <v>0</v>
      </c>
    </row>
    <row r="15" spans="1:35" ht="24" customHeight="1" x14ac:dyDescent="0.2">
      <c r="A15" s="67" t="s">
        <v>111</v>
      </c>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row>
    <row r="16" spans="1:35" ht="31.5" customHeight="1" x14ac:dyDescent="0.2">
      <c r="A16" s="52" t="s">
        <v>122</v>
      </c>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row>
    <row r="17" spans="1:35" ht="50.25" customHeight="1" x14ac:dyDescent="0.2">
      <c r="A17" s="52" t="s">
        <v>130</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row>
    <row r="18" spans="1:35" x14ac:dyDescent="0.2">
      <c r="A18" s="4"/>
    </row>
    <row r="19" spans="1:35" x14ac:dyDescent="0.2">
      <c r="A19" s="4"/>
    </row>
    <row r="20" spans="1:35" s="15" customFormat="1" x14ac:dyDescent="0.2">
      <c r="A20" s="14"/>
    </row>
    <row r="21" spans="1:35" x14ac:dyDescent="0.2">
      <c r="A21" s="4"/>
    </row>
    <row r="22" spans="1:35" x14ac:dyDescent="0.2">
      <c r="A22" s="4"/>
    </row>
    <row r="23" spans="1:35" x14ac:dyDescent="0.2">
      <c r="A23" s="4"/>
    </row>
    <row r="24" spans="1:35" x14ac:dyDescent="0.2">
      <c r="A24" s="4"/>
    </row>
    <row r="25" spans="1:35" x14ac:dyDescent="0.2">
      <c r="A25" s="4"/>
    </row>
    <row r="31" spans="1:35" ht="32.25" customHeight="1" x14ac:dyDescent="0.2"/>
    <row r="32" spans="1:35" ht="25.5" customHeight="1" x14ac:dyDescent="0.2"/>
  </sheetData>
  <mergeCells count="37">
    <mergeCell ref="A16:AI16"/>
    <mergeCell ref="AI11:AI12"/>
    <mergeCell ref="B11:B12"/>
    <mergeCell ref="R11:T11"/>
    <mergeCell ref="U11:W11"/>
    <mergeCell ref="AD11:AE11"/>
    <mergeCell ref="AF11:AG11"/>
    <mergeCell ref="A15:AI15"/>
    <mergeCell ref="A5:AI5"/>
    <mergeCell ref="A6:AI6"/>
    <mergeCell ref="A7:AI7"/>
    <mergeCell ref="A1:E1"/>
    <mergeCell ref="A2:E2"/>
    <mergeCell ref="J9:M10"/>
    <mergeCell ref="F9:I10"/>
    <mergeCell ref="D9:E10"/>
    <mergeCell ref="B9:C10"/>
    <mergeCell ref="F11:G11"/>
    <mergeCell ref="H11:I11"/>
    <mergeCell ref="D11:D12"/>
    <mergeCell ref="E11:E12"/>
    <mergeCell ref="A17:AI17"/>
    <mergeCell ref="AD9:AG10"/>
    <mergeCell ref="AH9:AI10"/>
    <mergeCell ref="A9:A12"/>
    <mergeCell ref="R9:AC9"/>
    <mergeCell ref="AH11:AH12"/>
    <mergeCell ref="N11:O11"/>
    <mergeCell ref="P11:Q11"/>
    <mergeCell ref="R10:W10"/>
    <mergeCell ref="X10:AC10"/>
    <mergeCell ref="X11:Z11"/>
    <mergeCell ref="AA11:AC11"/>
    <mergeCell ref="N9:Q10"/>
    <mergeCell ref="C11:C12"/>
    <mergeCell ref="J11:K11"/>
    <mergeCell ref="L11:M11"/>
  </mergeCells>
  <pageMargins left="0" right="0" top="0" bottom="0" header="0.31496062992125984" footer="0.31496062992125984"/>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abSelected="1" zoomScale="130" zoomScaleNormal="130" workbookViewId="0">
      <pane ySplit="12" topLeftCell="A13" activePane="bottomLeft" state="frozen"/>
      <selection pane="bottomLeft" activeCell="A15" sqref="A15:R15"/>
    </sheetView>
  </sheetViews>
  <sheetFormatPr defaultRowHeight="12.75" x14ac:dyDescent="0.2"/>
  <cols>
    <col min="1" max="1" width="21.42578125" style="6" customWidth="1"/>
    <col min="2" max="2" width="9.42578125" style="1" customWidth="1"/>
    <col min="3" max="3" width="9.5703125" style="1" customWidth="1"/>
    <col min="4" max="4" width="9" style="1" customWidth="1"/>
    <col min="5" max="5" width="8" style="1" customWidth="1"/>
    <col min="6" max="6" width="8.28515625" style="1" customWidth="1"/>
    <col min="7" max="7" width="8.85546875" style="1" customWidth="1"/>
    <col min="8" max="9" width="9.140625" style="1"/>
    <col min="10" max="13" width="7.7109375" style="1" customWidth="1"/>
    <col min="14" max="14" width="9.140625" style="1"/>
    <col min="15" max="18" width="8.28515625" style="1" customWidth="1"/>
    <col min="19" max="16384" width="9.140625" style="1"/>
  </cols>
  <sheetData>
    <row r="1" spans="1:19" ht="15" x14ac:dyDescent="0.25">
      <c r="A1" s="64" t="s">
        <v>117</v>
      </c>
      <c r="B1" s="64"/>
      <c r="C1" s="64"/>
      <c r="D1" s="64"/>
      <c r="E1" s="64"/>
    </row>
    <row r="2" spans="1:19" ht="14.25" x14ac:dyDescent="0.2">
      <c r="A2" s="65" t="s">
        <v>118</v>
      </c>
      <c r="B2" s="65"/>
      <c r="C2" s="65"/>
      <c r="D2" s="65"/>
      <c r="E2" s="65"/>
    </row>
    <row r="3" spans="1:19" x14ac:dyDescent="0.2">
      <c r="Q3" s="3" t="s">
        <v>100</v>
      </c>
    </row>
    <row r="5" spans="1:19" x14ac:dyDescent="0.2">
      <c r="A5" s="62" t="s">
        <v>126</v>
      </c>
      <c r="B5" s="62"/>
      <c r="C5" s="62"/>
      <c r="D5" s="62"/>
      <c r="E5" s="62"/>
      <c r="F5" s="62"/>
      <c r="G5" s="62"/>
      <c r="H5" s="62"/>
      <c r="I5" s="62"/>
      <c r="J5" s="62"/>
      <c r="K5" s="62"/>
      <c r="L5" s="62"/>
      <c r="M5" s="62"/>
      <c r="N5" s="62"/>
      <c r="O5" s="62"/>
      <c r="P5" s="62"/>
      <c r="Q5" s="62"/>
      <c r="R5" s="62"/>
    </row>
    <row r="6" spans="1:19" x14ac:dyDescent="0.2">
      <c r="A6" s="63" t="str">
        <f>'01-TTr'!A5:S5</f>
        <v>Số liệu tính từ ngày  06/12/2025 đến ngày 05/6/2026</v>
      </c>
      <c r="B6" s="63"/>
      <c r="C6" s="63"/>
      <c r="D6" s="63"/>
      <c r="E6" s="63"/>
      <c r="F6" s="63"/>
      <c r="G6" s="63"/>
      <c r="H6" s="63"/>
      <c r="I6" s="63"/>
      <c r="J6" s="63"/>
      <c r="K6" s="63"/>
      <c r="L6" s="63"/>
      <c r="M6" s="63"/>
      <c r="N6" s="63"/>
      <c r="O6" s="63"/>
      <c r="P6" s="63"/>
      <c r="Q6" s="63"/>
      <c r="R6" s="63"/>
    </row>
    <row r="7" spans="1:19" x14ac:dyDescent="0.2">
      <c r="A7" s="63" t="str">
        <f>'01-TTr'!A6:S6</f>
        <v>(Kèm theo Báo cáo số:            /BC-TT  ngày         /6/2026 của Thanh tra thành phố Đồng Nai)</v>
      </c>
      <c r="B7" s="63"/>
      <c r="C7" s="63"/>
      <c r="D7" s="63"/>
      <c r="E7" s="63"/>
      <c r="F7" s="63"/>
      <c r="G7" s="63"/>
      <c r="H7" s="63"/>
      <c r="I7" s="63"/>
      <c r="J7" s="63"/>
      <c r="K7" s="63"/>
      <c r="L7" s="63"/>
      <c r="M7" s="63"/>
      <c r="N7" s="63"/>
      <c r="O7" s="63"/>
      <c r="P7" s="63"/>
      <c r="Q7" s="63"/>
      <c r="R7" s="63"/>
    </row>
    <row r="8" spans="1:19" s="12" customFormat="1" ht="65.25" customHeight="1" x14ac:dyDescent="0.2">
      <c r="A8" s="83" t="s">
        <v>2</v>
      </c>
      <c r="B8" s="82" t="s">
        <v>101</v>
      </c>
      <c r="C8" s="82"/>
      <c r="D8" s="82"/>
      <c r="E8" s="82" t="s">
        <v>102</v>
      </c>
      <c r="F8" s="82"/>
      <c r="G8" s="82" t="s">
        <v>113</v>
      </c>
      <c r="H8" s="82"/>
      <c r="I8" s="82"/>
      <c r="J8" s="82"/>
      <c r="K8" s="82"/>
      <c r="L8" s="82"/>
      <c r="M8" s="82"/>
      <c r="N8" s="82" t="s">
        <v>103</v>
      </c>
      <c r="O8" s="82"/>
      <c r="P8" s="82"/>
      <c r="Q8" s="82"/>
      <c r="R8" s="82"/>
    </row>
    <row r="9" spans="1:19" s="12" customFormat="1" ht="41.25" customHeight="1" x14ac:dyDescent="0.2">
      <c r="A9" s="83"/>
      <c r="B9" s="82" t="s">
        <v>42</v>
      </c>
      <c r="C9" s="82" t="s">
        <v>43</v>
      </c>
      <c r="D9" s="82" t="s">
        <v>44</v>
      </c>
      <c r="E9" s="82" t="s">
        <v>45</v>
      </c>
      <c r="F9" s="82" t="s">
        <v>46</v>
      </c>
      <c r="G9" s="82" t="s">
        <v>47</v>
      </c>
      <c r="H9" s="82" t="s">
        <v>48</v>
      </c>
      <c r="I9" s="82" t="s">
        <v>114</v>
      </c>
      <c r="J9" s="82" t="s">
        <v>49</v>
      </c>
      <c r="K9" s="82"/>
      <c r="L9" s="82" t="s">
        <v>50</v>
      </c>
      <c r="M9" s="82"/>
      <c r="N9" s="82" t="s">
        <v>51</v>
      </c>
      <c r="O9" s="82" t="s">
        <v>52</v>
      </c>
      <c r="P9" s="82"/>
      <c r="Q9" s="82" t="s">
        <v>41</v>
      </c>
      <c r="R9" s="82"/>
    </row>
    <row r="10" spans="1:19" s="12" customFormat="1" ht="53.25" customHeight="1" x14ac:dyDescent="0.2">
      <c r="A10" s="83"/>
      <c r="B10" s="82"/>
      <c r="C10" s="82"/>
      <c r="D10" s="82"/>
      <c r="E10" s="82"/>
      <c r="F10" s="82"/>
      <c r="G10" s="82"/>
      <c r="H10" s="82"/>
      <c r="I10" s="82"/>
      <c r="J10" s="26" t="s">
        <v>15</v>
      </c>
      <c r="K10" s="26" t="s">
        <v>16</v>
      </c>
      <c r="L10" s="26" t="s">
        <v>17</v>
      </c>
      <c r="M10" s="26" t="s">
        <v>124</v>
      </c>
      <c r="N10" s="82"/>
      <c r="O10" s="26" t="s">
        <v>15</v>
      </c>
      <c r="P10" s="26" t="s">
        <v>16</v>
      </c>
      <c r="Q10" s="26" t="s">
        <v>17</v>
      </c>
      <c r="R10" s="26" t="s">
        <v>18</v>
      </c>
      <c r="S10" s="13"/>
    </row>
    <row r="11" spans="1:19" ht="15" customHeight="1" x14ac:dyDescent="0.2">
      <c r="A11" s="27" t="s">
        <v>33</v>
      </c>
      <c r="B11" s="28">
        <v>1</v>
      </c>
      <c r="C11" s="28">
        <v>2</v>
      </c>
      <c r="D11" s="28">
        <v>3</v>
      </c>
      <c r="E11" s="28">
        <v>4</v>
      </c>
      <c r="F11" s="28">
        <v>5</v>
      </c>
      <c r="G11" s="28">
        <v>6</v>
      </c>
      <c r="H11" s="28">
        <v>7</v>
      </c>
      <c r="I11" s="28">
        <v>8</v>
      </c>
      <c r="J11" s="28">
        <v>9</v>
      </c>
      <c r="K11" s="28">
        <v>10</v>
      </c>
      <c r="L11" s="28">
        <v>11</v>
      </c>
      <c r="M11" s="28">
        <v>12</v>
      </c>
      <c r="N11" s="28">
        <v>13</v>
      </c>
      <c r="O11" s="28">
        <v>14</v>
      </c>
      <c r="P11" s="28">
        <v>15</v>
      </c>
      <c r="Q11" s="28">
        <v>16</v>
      </c>
      <c r="R11" s="28">
        <v>17</v>
      </c>
    </row>
    <row r="12" spans="1:19" s="5" customFormat="1" ht="35.25" customHeight="1" x14ac:dyDescent="0.2">
      <c r="A12" s="20" t="s">
        <v>125</v>
      </c>
      <c r="B12" s="41">
        <v>27</v>
      </c>
      <c r="C12" s="7">
        <v>0</v>
      </c>
      <c r="D12" s="7">
        <v>0</v>
      </c>
      <c r="E12" s="7">
        <v>0</v>
      </c>
      <c r="F12" s="7">
        <v>0</v>
      </c>
      <c r="G12" s="40" t="s">
        <v>116</v>
      </c>
      <c r="H12" s="7">
        <v>0</v>
      </c>
      <c r="I12" s="40">
        <v>14</v>
      </c>
      <c r="J12" s="7">
        <v>0</v>
      </c>
      <c r="K12" s="7">
        <v>0</v>
      </c>
      <c r="L12" s="7">
        <v>0</v>
      </c>
      <c r="M12" s="7">
        <v>0</v>
      </c>
      <c r="N12" s="7">
        <v>0</v>
      </c>
      <c r="O12" s="7">
        <v>0</v>
      </c>
      <c r="P12" s="7">
        <v>0</v>
      </c>
      <c r="Q12" s="7">
        <v>0</v>
      </c>
      <c r="R12" s="7">
        <v>0</v>
      </c>
    </row>
    <row r="15" spans="1:19" ht="36" customHeight="1" x14ac:dyDescent="0.2">
      <c r="A15" s="81"/>
      <c r="B15" s="81"/>
      <c r="C15" s="81"/>
      <c r="D15" s="81"/>
      <c r="E15" s="81"/>
      <c r="F15" s="81"/>
      <c r="G15" s="81"/>
      <c r="H15" s="81"/>
      <c r="I15" s="81"/>
      <c r="J15" s="81"/>
      <c r="K15" s="81"/>
      <c r="L15" s="81"/>
      <c r="M15" s="81"/>
      <c r="N15" s="81"/>
      <c r="O15" s="81"/>
      <c r="P15" s="81"/>
      <c r="Q15" s="81"/>
      <c r="R15" s="81"/>
    </row>
  </sheetData>
  <mergeCells count="24">
    <mergeCell ref="A5:R5"/>
    <mergeCell ref="A6:R6"/>
    <mergeCell ref="A7:R7"/>
    <mergeCell ref="E9:E10"/>
    <mergeCell ref="L9:M9"/>
    <mergeCell ref="I9:I10"/>
    <mergeCell ref="J9:K9"/>
    <mergeCell ref="N8:R8"/>
    <mergeCell ref="A15:R15"/>
    <mergeCell ref="A1:E1"/>
    <mergeCell ref="A2:E2"/>
    <mergeCell ref="F9:F10"/>
    <mergeCell ref="G9:G10"/>
    <mergeCell ref="H9:H10"/>
    <mergeCell ref="A8:A10"/>
    <mergeCell ref="B8:D8"/>
    <mergeCell ref="E8:F8"/>
    <mergeCell ref="G8:M8"/>
    <mergeCell ref="B9:B10"/>
    <mergeCell ref="C9:C10"/>
    <mergeCell ref="D9:D10"/>
    <mergeCell ref="N9:N10"/>
    <mergeCell ref="O9:P9"/>
    <mergeCell ref="Q9:R9"/>
  </mergeCells>
  <conditionalFormatting sqref="B12:R12">
    <cfRule type="containsText" dxfId="0" priority="1" operator="containsText" text="Lỗi">
      <formula>NOT(ISERROR(SEARCH("Lỗi",B12)))</formula>
    </cfRule>
  </conditionalFormatting>
  <pageMargins left="0.70866141732283472" right="0.70866141732283472" top="0.74803149606299213"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01-TTr</vt:lpstr>
      <vt:lpstr>02-TTr</vt:lpstr>
      <vt:lpstr>03-TTr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Welcome</dc:creator>
  <cp:lastModifiedBy>VanAnh</cp:lastModifiedBy>
  <cp:lastPrinted>2025-09-08T03:56:07Z</cp:lastPrinted>
  <dcterms:created xsi:type="dcterms:W3CDTF">2025-07-25T14:39:57Z</dcterms:created>
  <dcterms:modified xsi:type="dcterms:W3CDTF">2026-06-17T09:38:47Z</dcterms:modified>
</cp:coreProperties>
</file>