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howInkAnnotation="0"/>
  <mc:AlternateContent xmlns:mc="http://schemas.openxmlformats.org/markup-compatibility/2006">
    <mc:Choice Requires="x15">
      <x15ac:absPath xmlns:x15ac="http://schemas.microsoft.com/office/spreadsheetml/2010/11/ac" url="D:\VÂN ANH 2026\BÁO CÁO TỔNG HỢP\BÁO CÁO ĐỊNH KỲ\BC THÁNG 8.2026\"/>
    </mc:Choice>
  </mc:AlternateContent>
  <xr:revisionPtr revIDLastSave="0" documentId="13_ncr:1_{33ABF44B-C2E3-492D-8CBC-CBDA951B89A4}" xr6:coauthVersionLast="47" xr6:coauthVersionMax="47" xr10:uidLastSave="{00000000-0000-0000-0000-000000000000}"/>
  <bookViews>
    <workbookView xWindow="-120" yWindow="-120" windowWidth="29040" windowHeight="15840" activeTab="2" xr2:uid="{00000000-000D-0000-FFFF-FFFF00000000}"/>
  </bookViews>
  <sheets>
    <sheet name="01-TTr" sheetId="1" r:id="rId1"/>
    <sheet name="02-TTr" sheetId="2" r:id="rId2"/>
    <sheet name="03-TTr"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4" i="2" l="1"/>
  <c r="S14" i="2"/>
  <c r="T14" i="1"/>
  <c r="F14" i="2"/>
  <c r="M14" i="1"/>
  <c r="J14" i="2"/>
  <c r="M14" i="2"/>
  <c r="H14" i="2"/>
  <c r="B14" i="1" l="1"/>
  <c r="AC14" i="1" s="1"/>
  <c r="K14" i="1"/>
  <c r="L14" i="1" l="1"/>
  <c r="J14" i="1" s="1"/>
  <c r="R14" i="2"/>
  <c r="AA14" i="2"/>
  <c r="X14" i="2"/>
  <c r="A7" i="3"/>
  <c r="S14" i="1"/>
  <c r="A7" i="2" l="1"/>
  <c r="A6" i="2"/>
  <c r="A6" i="3"/>
  <c r="B14" i="2" l="1"/>
  <c r="I14" i="1" l="1"/>
  <c r="U1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VanAnh</author>
  </authors>
  <commentList>
    <comment ref="AB14" authorId="0" shapeId="0" xr:uid="{803E39B6-DAD0-4382-ADF0-818F24DE4F88}">
      <text>
        <r>
          <rPr>
            <b/>
            <sz val="9"/>
            <color indexed="81"/>
            <rFont val="Tahoma"/>
            <charset val="163"/>
          </rPr>
          <t>VanAnh:</t>
        </r>
        <r>
          <rPr>
            <sz val="9"/>
            <color indexed="81"/>
            <rFont val="Tahoma"/>
            <charset val="163"/>
          </rPr>
          <t xml:space="preserve">
ĐTT số 05 và 07 (dự án khó khawnh, vướng mắc)</t>
        </r>
      </text>
    </comment>
  </commentList>
</comments>
</file>

<file path=xl/sharedStrings.xml><?xml version="1.0" encoding="utf-8"?>
<sst xmlns="http://schemas.openxmlformats.org/spreadsheetml/2006/main" count="189" uniqueCount="139">
  <si>
    <r>
      <rPr>
        <b/>
        <sz val="10"/>
        <rFont val="Times New Roman"/>
        <family val="1"/>
      </rPr>
      <t>Biểu số: 01/TTr</t>
    </r>
  </si>
  <si>
    <r>
      <t>Đơn vị tính: Tiền (triệu đồng), đất (m</t>
    </r>
    <r>
      <rPr>
        <b/>
        <vertAlign val="superscript"/>
        <sz val="10"/>
        <rFont val="Times New Roman"/>
        <family val="1"/>
      </rPr>
      <t>2</t>
    </r>
    <r>
      <rPr>
        <b/>
        <sz val="10"/>
        <rFont val="Times New Roman"/>
        <family val="1"/>
      </rPr>
      <t>)</t>
    </r>
  </si>
  <si>
    <t>Đơn vị</t>
  </si>
  <si>
    <t>Số cuộc thanh tra thực hiện trong kỳ</t>
  </si>
  <si>
    <t>Số cuộc thanh tra đã ban hành kết luận</t>
  </si>
  <si>
    <t>Số đơn vị được thanh tra theo kết luận</t>
  </si>
  <si>
    <t>Hoàn thiện cơ chế, chính sách (số văn bản)</t>
  </si>
  <si>
    <t>Tổng số</t>
  </si>
  <si>
    <t>Phân loại</t>
  </si>
  <si>
    <t>Chuyển cơ quan điều tra</t>
  </si>
  <si>
    <t>Triển khai từ kỳ trước chuyển sang</t>
  </si>
  <si>
    <t>Triển khai trong kỳ</t>
  </si>
  <si>
    <t>Theo Kế hoạch</t>
  </si>
  <si>
    <t>Đột xuất</t>
  </si>
  <si>
    <t>Tiền (Tr.đ)</t>
  </si>
  <si>
    <t>Tổ chức</t>
  </si>
  <si>
    <t>Cá nhân</t>
  </si>
  <si>
    <t>Vụ</t>
  </si>
  <si>
    <t>Đối tượng</t>
  </si>
  <si>
    <t>Ms</t>
  </si>
  <si>
    <t>1=2+3=4+5</t>
  </si>
  <si>
    <t>2</t>
  </si>
  <si>
    <t>3</t>
  </si>
  <si>
    <t>4</t>
  </si>
  <si>
    <t>5</t>
  </si>
  <si>
    <t>6</t>
  </si>
  <si>
    <t>7</t>
  </si>
  <si>
    <t>12</t>
  </si>
  <si>
    <t>13</t>
  </si>
  <si>
    <t>14</t>
  </si>
  <si>
    <t>15</t>
  </si>
  <si>
    <t>16</t>
  </si>
  <si>
    <t>17</t>
  </si>
  <si>
    <t>MS</t>
  </si>
  <si>
    <t>Đơn vị tính: Tiền (triệu đồng); đất (m2)</t>
  </si>
  <si>
    <t>Kiến nghị xử lý</t>
  </si>
  <si>
    <t>Hoàn thiện cơ chế, chính sách (số vân băn)</t>
  </si>
  <si>
    <t>Bằng tiền</t>
  </si>
  <si>
    <t>17=18+19</t>
  </si>
  <si>
    <t>20=21+22</t>
  </si>
  <si>
    <t>23=24+25</t>
  </si>
  <si>
    <t>Đã khởi tố</t>
  </si>
  <si>
    <t>Số văn bản ban hành mới</t>
  </si>
  <si>
    <t>Số văn bản được sửa đổi, bổ sung</t>
  </si>
  <si>
    <t>Số văn bản bãi bỏ</t>
  </si>
  <si>
    <t>Lớp</t>
  </si>
  <si>
    <t>Người</t>
  </si>
  <si>
    <t>Tổng số cuộc</t>
  </si>
  <si>
    <t>Số cuộc đã ban hành kết luận</t>
  </si>
  <si>
    <t>Kiến nghị xử lý hành chính</t>
  </si>
  <si>
    <t>Kiến nghị chuyển cơ quan điều tra</t>
  </si>
  <si>
    <t>Tổng số kết luận phải thực hiện</t>
  </si>
  <si>
    <t>Đã xử lý hành chính</t>
  </si>
  <si>
    <t>Biểu số: 02/TTr</t>
  </si>
  <si>
    <t>8=10+16</t>
  </si>
  <si>
    <t>9=11+17</t>
  </si>
  <si>
    <t>10=12+14</t>
  </si>
  <si>
    <t>11=13+15</t>
  </si>
  <si>
    <t>18=19+20</t>
  </si>
  <si>
    <t>21=22+23</t>
  </si>
  <si>
    <t>Tổng số tiền (Triệu đồng)</t>
  </si>
  <si>
    <t>Tổ chức (Triệu đồng)</t>
  </si>
  <si>
    <t>Cá nhận (Triệu đồng)</t>
  </si>
  <si>
    <t xml:space="preserve">Tổng số </t>
  </si>
  <si>
    <t>Xử lý trách nhiệm</t>
  </si>
  <si>
    <t>Xử lý hành chính</t>
  </si>
  <si>
    <t>Tổng số tiền vi phạm về kinh tế (Triệu đồng)</t>
  </si>
  <si>
    <t>Về NSNN</t>
  </si>
  <si>
    <t>Về tổ chức, cá nhân</t>
  </si>
  <si>
    <t>Kiến nghi thu hồi</t>
  </si>
  <si>
    <t>Kiến nghị xử lý khác</t>
  </si>
  <si>
    <t xml:space="preserve"> Vi phạm về kinh tế</t>
  </si>
  <si>
    <t>1=3+4</t>
  </si>
  <si>
    <t>Trong đó số kết luận chưa thực hiện xong kỳ trước chuyển sang</t>
  </si>
  <si>
    <t>Tiến độ thực hiện kết luận</t>
  </si>
  <si>
    <t>Tiền (Tr. đồng)</t>
  </si>
  <si>
    <t>Tổng số tiền phải thu</t>
  </si>
  <si>
    <t>Số tiền đã thu trong kỳ</t>
  </si>
  <si>
    <t>Đất  (m2)</t>
  </si>
  <si>
    <t>Tổng số đất phải thu</t>
  </si>
  <si>
    <t>Số đất đã thu trong kỳ</t>
  </si>
  <si>
    <t>Kết quả thực hiện thu hồi về NSNN</t>
  </si>
  <si>
    <t>Số kết luận đã hoàn thành</t>
  </si>
  <si>
    <t>Số kết luận chưa hoàn thành</t>
  </si>
  <si>
    <t>Kết quả thu hồi về tổ chức, cá nhân</t>
  </si>
  <si>
    <t>Kết quả thực hiện xử lý khác về kinh tế</t>
  </si>
  <si>
    <t>Tổng số tiền phải xử lý khác</t>
  </si>
  <si>
    <t>Số tiền đã xử lý khác trong kỳ</t>
  </si>
  <si>
    <t>Tổng số đất phải xử lý khác</t>
  </si>
  <si>
    <t>Số đất đã xử lý khác trong kỳ</t>
  </si>
  <si>
    <t>Cộng</t>
  </si>
  <si>
    <t>Phải xử lý</t>
  </si>
  <si>
    <t>Đã xử lý trong kỳ</t>
  </si>
  <si>
    <t>Phải xử lý trong kỳ</t>
  </si>
  <si>
    <t>Kết quả thực hiện xử lý hành chính</t>
  </si>
  <si>
    <t>26=27+28</t>
  </si>
  <si>
    <t>Đã chuyển cơ quan điều tra</t>
  </si>
  <si>
    <t>Khởi tố trong kỳ</t>
  </si>
  <si>
    <t>Số văn bản kiến nghị đã thực hiện xong</t>
  </si>
  <si>
    <t>Tổng số văn bản kiến nghị phải hoàn thiện</t>
  </si>
  <si>
    <t>Biểu số: 03/TTr</t>
  </si>
  <si>
    <t>Ban hành văn bản quản lý, chỉ đạo (Bộ, ngành, tỉnh, TP) về công tác thanh tra</t>
  </si>
  <si>
    <t>Tập huấn, tuyên truyền, giáo dục pháp luật về thanh tra</t>
  </si>
  <si>
    <t>Kết quả thực hiện kết luận thanh tra trách nhiệm</t>
  </si>
  <si>
    <t>Chuyển cơ 
quan điều tra</t>
  </si>
  <si>
    <r>
      <t>Tổng số đất vi phạm về kinh tế (m</t>
    </r>
    <r>
      <rPr>
        <b/>
        <vertAlign val="superscript"/>
        <sz val="8"/>
        <rFont val="Times New Roman"/>
        <family val="1"/>
      </rPr>
      <t>2</t>
    </r>
    <r>
      <rPr>
        <b/>
        <sz val="8"/>
        <rFont val="Times New Roman"/>
        <family val="1"/>
      </rPr>
      <t>)</t>
    </r>
  </si>
  <si>
    <r>
      <t>Đất(m</t>
    </r>
    <r>
      <rPr>
        <b/>
        <vertAlign val="superscript"/>
        <sz val="8"/>
        <rFont val="Times New Roman"/>
        <family val="1"/>
      </rPr>
      <t>2</t>
    </r>
    <r>
      <rPr>
        <b/>
        <sz val="8"/>
        <rFont val="Times New Roman"/>
        <family val="1"/>
      </rPr>
      <t>)</t>
    </r>
  </si>
  <si>
    <r>
      <t>Đất (m</t>
    </r>
    <r>
      <rPr>
        <b/>
        <vertAlign val="superscript"/>
        <sz val="8"/>
        <rFont val="Times New Roman"/>
        <family val="1"/>
      </rPr>
      <t>2</t>
    </r>
    <r>
      <rPr>
        <b/>
        <sz val="8"/>
        <rFont val="Times New Roman"/>
        <family val="1"/>
      </rPr>
      <t>)</t>
    </r>
  </si>
  <si>
    <t>Đất (m2)</t>
  </si>
  <si>
    <t>Ghi chú:</t>
  </si>
  <si>
    <t xml:space="preserve">Ghi chú: </t>
  </si>
  <si>
    <t>Thanh tra trách nhiệm thực hiện pháp luật về thanh tra</t>
  </si>
  <si>
    <t>Số đơn vị được thanh tra</t>
  </si>
  <si>
    <t>Kết luận thanh tra phải thực hiện</t>
  </si>
  <si>
    <t xml:space="preserve">            </t>
  </si>
  <si>
    <t>02</t>
  </si>
  <si>
    <t>UBND THÀNH PHỐ ĐỒNG NAI</t>
  </si>
  <si>
    <t>THANH TRA THÀNH PHỐ</t>
  </si>
  <si>
    <t>Ghi chú: các văn băn chỉ đạo về công tác thanh tra:</t>
  </si>
  <si>
    <t>Ghi chú: số cuộc thanh tra đang thực hiện</t>
  </si>
  <si>
    <t>Số cuộc thanh tra đình chỉ</t>
  </si>
  <si>
    <t>TỔNG HỢP KẾT QUẢ THANH TRA THÁNG 08/2026</t>
  </si>
  <si>
    <t>(Kèm theo Báo cáo số:            /BC-TT  ngày         /8/2026 của Thanh tra thành phố Đồng Nai)</t>
  </si>
  <si>
    <t>TỔNG HỢP KẾT QUẢ THỰC HIỆN KẾT LUẬN THANH TRA THÁNG 08/2026</t>
  </si>
  <si>
    <t>TỔNG HỢP CÔNG TÁC QUẢN LÝ NHÀ NƯỚC VỀ THANH TRA THÁNG 08/2026</t>
  </si>
  <si>
    <t>Số liệu tính từ ngày  06/7/2026 đến ngày 05/8/2026</t>
  </si>
  <si>
    <t xml:space="preserve">- Vi phạm về kinh tế: </t>
  </si>
  <si>
    <t>+ Thu hồi về NSNN 9,24 triệu đồng nộp vào Tài khoản tạm giữ của Thanh tra thành phố Đồng Nai mở tại Kho bạc nhà nước Khu vực XVII chờ xử lý theo quy định (9.242.177 đồng thu theo Kết luận số 15/KL-TT ngày 08/7/2026 của Chánh Thanh tra thành phố)</t>
  </si>
  <si>
    <t>+ Thu hồi về NSNN 315,92 triệu đồng nộp vào Tài khoản tạm giữ của Thanh tra thành phố Đồng Nai mở tại Kho bạc nhà nước Khu vực XVII chờ xử lý theo quy định (315.922.058 đồng thu theo Kết luận số 14/KL-TT ngày 08/7/2026 của Chánh Thanh tra thành phố).</t>
  </si>
  <si>
    <t xml:space="preserve">Bằng tiền (Tr. đồng) </t>
  </si>
  <si>
    <t>01 cuộc với 07 đơn vị</t>
  </si>
  <si>
    <t>+ Thu hồi về tổ chức cá nhân 13,3 triệu đồng (Kết luận số 06/KL-TT ngày 08/6/2026 của Chánh Thanh tra thành phố).</t>
  </si>
  <si>
    <t>+ Thu hồi về NSNN 315,92 triệu đồng (Kết luận số 14/KL-TT ngày 08/7/2026 của Chánh Thanh tra thành phố).</t>
  </si>
  <si>
    <t xml:space="preserve">- 07 KLTT đã hoàn thành, ban hành thông báo kết thúc theo dõi: </t>
  </si>
  <si>
    <t xml:space="preserve">- Xử lý hành chính: 123 triệu đồng, gồm: </t>
  </si>
  <si>
    <t>+ Chi cục Trưởng Chi cục Phát triển nông thôn - Sở Nông nghiệp và Môi trường thành phố Đồng Nai đã ban hành Quyết định số 21/QĐ-XPHC xử phạt vi phạm hành chính Công ty TNHH Sản xuất - Thương mại Phân bón Đức Anh với tổng số tiền xử phạt là 60.000.000 đồng (nêu tại Kết luận thanh tra số 16/KL-TT ngày 14/7/2026 của Chánh Thanh tra thành phố).</t>
  </si>
  <si>
    <t>- Xử lý hành chính:  đã thu 233 triệu đồng (60 triệu đồng nêu tại Kết luận thanh tra số 16/KL-TT ngày 14/7/2026 của Chánh Thanh tra thành phố, 63 triệu tại Kết luận thanh tra số 18/KL-TT ngày 30/7/2026 của Chánh Thanh tra thành phố  và 110 triệu đồng kết luận số 03/KL-T.Tr ngày 12/2/2025 của Chánh Thanh tra tỉnh Bình Phước).</t>
  </si>
  <si>
    <t>- Vi phạm về kinh tế: kiến nghị thu về NSNN tổng 325,16 triệu đồng, gồm:</t>
  </si>
  <si>
    <t>+ Giám đốc Sở Y tế thành phố Đồng Nai ban hành Quyết định số 372/QĐ-XPHC ngày 10/7/2026 đối với Công ty Bình Định với số tiền 3 triệu đồng và Quyết định số 373/QĐ-XPHC ngày 10/7/2026 đối với Công ty Phúc Anh với số tiền 60 triệu đồng và  (nêu tại Kết luận thanh tra số 18/KL-TT ngày 30/7/2026 của Chánh Thanh tra thành phố).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</si>
</sst>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3" x14ac:knownFonts="1">
    <font>
      <sz val="11"/>
      <color theme="1"/>
      <name val="Times New Roman"/>
      <family val="2"/>
    </font>
    <font>
      <sz val="10"/>
      <name val="Times New Roman"/>
      <family val="1"/>
    </font>
    <font>
      <b/>
      <sz val="10"/>
      <name val="Times New Roman"/>
      <family val="1"/>
    </font>
    <font>
      <b/>
      <sz val="13"/>
      <name val="Times New Roman"/>
      <family val="1"/>
    </font>
    <font>
      <i/>
      <sz val="10"/>
      <name val="Times New Roman"/>
      <family val="1"/>
    </font>
    <font>
      <b/>
      <vertAlign val="superscript"/>
      <sz val="10"/>
      <name val="Times New Roman"/>
      <family val="1"/>
    </font>
    <font>
      <b/>
      <sz val="8"/>
      <name val="Times New Roman"/>
      <family val="1"/>
    </font>
    <font>
      <sz val="8"/>
      <name val="Times New Roman"/>
      <family val="1"/>
    </font>
    <font>
      <sz val="9"/>
      <color rgb="FF000000"/>
      <name val="Times New Roman"/>
      <family val="1"/>
    </font>
    <font>
      <i/>
      <sz val="8"/>
      <name val="Times New Roman"/>
      <family val="1"/>
    </font>
    <font>
      <b/>
      <u/>
      <sz val="11"/>
      <color theme="1"/>
      <name val="Times New Roman"/>
      <family val="1"/>
    </font>
    <font>
      <sz val="9"/>
      <name val="Times New Roman"/>
      <family val="1"/>
    </font>
    <font>
      <sz val="8"/>
      <color theme="1"/>
      <name val="Times New Roman"/>
      <family val="1"/>
    </font>
    <font>
      <sz val="8"/>
      <name val="Times New Roman"/>
      <family val="1"/>
      <charset val="163"/>
    </font>
    <font>
      <sz val="8"/>
      <color theme="1"/>
      <name val="Times New Roman"/>
      <family val="1"/>
      <charset val="163"/>
    </font>
    <font>
      <sz val="10"/>
      <name val="Times New Roman"/>
      <family val="1"/>
      <charset val="163"/>
    </font>
    <font>
      <b/>
      <sz val="8"/>
      <color theme="1"/>
      <name val="Times New Roman"/>
      <family val="1"/>
    </font>
    <font>
      <b/>
      <vertAlign val="superscript"/>
      <sz val="8"/>
      <name val="Times New Roman"/>
      <family val="1"/>
    </font>
    <font>
      <b/>
      <sz val="8"/>
      <color rgb="FF000000"/>
      <name val="Times New Roman"/>
      <family val="1"/>
    </font>
    <font>
      <b/>
      <sz val="10"/>
      <color rgb="FF000000"/>
      <name val="Times New Roman"/>
      <family val="1"/>
    </font>
    <font>
      <i/>
      <sz val="8"/>
      <color rgb="FF000000"/>
      <name val="Times New Roman"/>
      <family val="1"/>
    </font>
    <font>
      <i/>
      <sz val="10"/>
      <color rgb="FF000000"/>
      <name val="Times New Roman"/>
      <family val="1"/>
    </font>
    <font>
      <i/>
      <sz val="8"/>
      <color theme="1"/>
      <name val="Times New Roman"/>
      <family val="1"/>
    </font>
    <font>
      <sz val="11"/>
      <color theme="1"/>
      <name val="Times New Roman"/>
      <family val="1"/>
    </font>
    <font>
      <b/>
      <sz val="11"/>
      <color theme="1"/>
      <name val="Times New Roman"/>
      <family val="1"/>
    </font>
    <font>
      <b/>
      <sz val="9"/>
      <name val="Times New Roman"/>
      <family val="1"/>
    </font>
    <font>
      <sz val="9"/>
      <color theme="1"/>
      <name val="Times New Roman"/>
      <family val="1"/>
    </font>
    <font>
      <sz val="9"/>
      <color indexed="81"/>
      <name val="Tahoma"/>
      <charset val="163"/>
    </font>
    <font>
      <b/>
      <sz val="9"/>
      <color indexed="81"/>
      <name val="Tahoma"/>
      <charset val="163"/>
    </font>
    <font>
      <b/>
      <sz val="9"/>
      <color theme="1"/>
      <name val="Times New Roman"/>
      <family val="1"/>
    </font>
    <font>
      <sz val="10"/>
      <color theme="1"/>
      <name val="Times New Roman"/>
      <family val="1"/>
      <charset val="163"/>
    </font>
    <font>
      <b/>
      <sz val="10"/>
      <color theme="1"/>
      <name val="Times New Roman"/>
      <family val="1"/>
    </font>
    <font>
      <sz val="10"/>
      <color theme="1"/>
      <name val="Times New Roman"/>
      <family val="1"/>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86">
    <xf numFmtId="0" fontId="0" fillId="0" borderId="0" xfId="0"/>
    <xf numFmtId="0" fontId="1" fillId="0" borderId="0" xfId="0" applyFont="1"/>
    <xf numFmtId="0" fontId="1" fillId="0" borderId="0" xfId="0" applyFont="1" applyAlignment="1">
      <alignment vertical="top"/>
    </xf>
    <xf numFmtId="0" fontId="2" fillId="0" borderId="0" xfId="0" applyFont="1" applyAlignment="1">
      <alignment vertical="top"/>
    </xf>
    <xf numFmtId="0" fontId="8" fillId="0" borderId="0" xfId="0" applyFont="1" applyAlignment="1">
      <alignment vertical="center"/>
    </xf>
    <xf numFmtId="0" fontId="2" fillId="0" borderId="0" xfId="0" applyFont="1"/>
    <xf numFmtId="0" fontId="7" fillId="0" borderId="0" xfId="0" applyFont="1"/>
    <xf numFmtId="0" fontId="11" fillId="3" borderId="1" xfId="0" applyFont="1" applyFill="1" applyBorder="1" applyAlignment="1">
      <alignment horizontal="center" vertical="center" wrapText="1"/>
    </xf>
    <xf numFmtId="0" fontId="12" fillId="0" borderId="0" xfId="0" applyFont="1"/>
    <xf numFmtId="0" fontId="14" fillId="0" borderId="0" xfId="0" applyFont="1"/>
    <xf numFmtId="0" fontId="7" fillId="0" borderId="0" xfId="0" applyFont="1" applyAlignment="1">
      <alignment horizontal="center"/>
    </xf>
    <xf numFmtId="0" fontId="15" fillId="0" borderId="0" xfId="0" applyFont="1" applyAlignment="1">
      <alignment horizontal="center"/>
    </xf>
    <xf numFmtId="0" fontId="15" fillId="0" borderId="0" xfId="0" applyFont="1"/>
    <xf numFmtId="0" fontId="15" fillId="0" borderId="0" xfId="0" applyFont="1" applyAlignment="1">
      <alignment wrapText="1"/>
    </xf>
    <xf numFmtId="0" fontId="8" fillId="0" borderId="0" xfId="0" quotePrefix="1" applyFont="1" applyAlignment="1">
      <alignment vertical="center"/>
    </xf>
    <xf numFmtId="0" fontId="8" fillId="3" borderId="0" xfId="0" applyFont="1" applyFill="1" applyAlignment="1">
      <alignment vertical="center"/>
    </xf>
    <xf numFmtId="0" fontId="1" fillId="3" borderId="0" xfId="0" applyFont="1" applyFill="1"/>
    <xf numFmtId="0" fontId="11" fillId="0" borderId="0" xfId="0" applyFont="1" applyAlignment="1">
      <alignment vertical="center"/>
    </xf>
    <xf numFmtId="3" fontId="0" fillId="0" borderId="0" xfId="0" applyNumberFormat="1"/>
    <xf numFmtId="3" fontId="1" fillId="0" borderId="0" xfId="0" applyNumberFormat="1" applyFont="1"/>
    <xf numFmtId="3" fontId="15" fillId="0" borderId="1" xfId="0" applyNumberFormat="1" applyFont="1" applyBorder="1" applyAlignment="1">
      <alignment horizontal="center" vertical="center" wrapText="1"/>
    </xf>
    <xf numFmtId="3" fontId="15" fillId="0" borderId="0" xfId="0" applyNumberFormat="1" applyFont="1" applyAlignment="1">
      <alignment horizontal="center"/>
    </xf>
    <xf numFmtId="3" fontId="13" fillId="0" borderId="5" xfId="0" applyNumberFormat="1" applyFont="1" applyBorder="1" applyAlignment="1">
      <alignment horizontal="center" vertical="center" wrapText="1"/>
    </xf>
    <xf numFmtId="3" fontId="14" fillId="0" borderId="0" xfId="0" applyNumberFormat="1" applyFont="1"/>
    <xf numFmtId="0" fontId="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6" fillId="0" borderId="1" xfId="0" applyFont="1" applyBorder="1"/>
    <xf numFmtId="0" fontId="6" fillId="0" borderId="1" xfId="0" applyFont="1" applyBorder="1" applyAlignment="1">
      <alignment horizontal="left" vertical="center" wrapText="1"/>
    </xf>
    <xf numFmtId="0" fontId="19" fillId="2" borderId="1" xfId="0" applyFont="1" applyFill="1" applyBorder="1" applyAlignment="1">
      <alignment horizontal="center" vertical="center" wrapText="1"/>
    </xf>
    <xf numFmtId="0" fontId="20" fillId="2" borderId="1" xfId="0" applyFont="1" applyFill="1" applyBorder="1" applyAlignment="1">
      <alignment vertical="center" wrapText="1"/>
    </xf>
    <xf numFmtId="0" fontId="21"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3" fontId="2" fillId="0" borderId="1" xfId="0" applyNumberFormat="1" applyFont="1" applyBorder="1" applyAlignment="1">
      <alignment horizontal="center" vertical="center" wrapText="1"/>
    </xf>
    <xf numFmtId="0" fontId="9" fillId="0" borderId="1" xfId="0" applyFont="1" applyBorder="1" applyAlignment="1">
      <alignment horizontal="right" vertical="center" wrapText="1"/>
    </xf>
    <xf numFmtId="0" fontId="22" fillId="0" borderId="1" xfId="0" applyFont="1" applyBorder="1" applyAlignment="1">
      <alignment horizontal="center" vertical="center" wrapText="1"/>
    </xf>
    <xf numFmtId="3" fontId="25" fillId="0" borderId="5" xfId="0" applyNumberFormat="1" applyFont="1" applyBorder="1" applyAlignment="1">
      <alignment horizontal="center" vertical="center"/>
    </xf>
    <xf numFmtId="3" fontId="11" fillId="0" borderId="5" xfId="0" applyNumberFormat="1" applyFont="1" applyBorder="1" applyAlignment="1">
      <alignment horizontal="center" vertical="center"/>
    </xf>
    <xf numFmtId="3" fontId="9" fillId="0" borderId="1" xfId="0" applyNumberFormat="1" applyFont="1" applyBorder="1" applyAlignment="1">
      <alignment horizontal="center" vertical="center" wrapText="1"/>
    </xf>
    <xf numFmtId="0" fontId="22" fillId="0" borderId="1" xfId="0" applyFont="1" applyBorder="1" applyAlignment="1">
      <alignment vertical="center" wrapText="1"/>
    </xf>
    <xf numFmtId="0" fontId="15" fillId="0" borderId="1" xfId="0" applyFont="1" applyBorder="1" applyAlignment="1">
      <alignment horizontal="center" vertical="center" wrapText="1"/>
    </xf>
    <xf numFmtId="164" fontId="15" fillId="0" borderId="1" xfId="0" applyNumberFormat="1" applyFont="1" applyBorder="1" applyAlignment="1">
      <alignment horizontal="center" vertical="center" wrapText="1"/>
    </xf>
    <xf numFmtId="0" fontId="25" fillId="3" borderId="1" xfId="0" quotePrefix="1" applyFont="1" applyFill="1" applyBorder="1" applyAlignment="1">
      <alignment horizontal="center" vertical="center" wrapText="1"/>
    </xf>
    <xf numFmtId="0" fontId="25" fillId="3" borderId="1" xfId="0" applyFont="1" applyFill="1" applyBorder="1" applyAlignment="1">
      <alignment horizontal="center" vertical="center" wrapText="1"/>
    </xf>
    <xf numFmtId="3" fontId="26" fillId="0" borderId="5" xfId="0" applyNumberFormat="1" applyFont="1" applyBorder="1" applyAlignment="1">
      <alignment horizontal="center" vertical="center"/>
    </xf>
    <xf numFmtId="4" fontId="25" fillId="0" borderId="5" xfId="0" applyNumberFormat="1" applyFont="1" applyBorder="1" applyAlignment="1">
      <alignment horizontal="center" vertical="center"/>
    </xf>
    <xf numFmtId="4" fontId="2" fillId="0" borderId="1" xfId="0" applyNumberFormat="1" applyFont="1" applyBorder="1" applyAlignment="1">
      <alignment horizontal="center" vertical="center" wrapText="1"/>
    </xf>
    <xf numFmtId="0" fontId="7" fillId="0" borderId="0" xfId="0" quotePrefix="1" applyFont="1"/>
    <xf numFmtId="0" fontId="3" fillId="0" borderId="0" xfId="0" applyFont="1" applyAlignment="1">
      <alignment horizontal="center" vertical="top"/>
    </xf>
    <xf numFmtId="0" fontId="4" fillId="0" borderId="0" xfId="0" applyFont="1" applyAlignment="1">
      <alignment horizontal="center" vertical="top"/>
    </xf>
    <xf numFmtId="3" fontId="29" fillId="0" borderId="5" xfId="0" applyNumberFormat="1" applyFont="1" applyBorder="1" applyAlignment="1">
      <alignment horizontal="center" vertical="center"/>
    </xf>
    <xf numFmtId="3" fontId="26" fillId="3" borderId="5" xfId="0" applyNumberFormat="1" applyFont="1" applyFill="1" applyBorder="1" applyAlignment="1">
      <alignment horizontal="center" vertical="center"/>
    </xf>
    <xf numFmtId="3" fontId="30" fillId="0" borderId="1" xfId="0" applyNumberFormat="1" applyFont="1" applyBorder="1" applyAlignment="1">
      <alignment horizontal="center" vertical="center" wrapText="1"/>
    </xf>
    <xf numFmtId="0" fontId="31" fillId="0" borderId="1" xfId="0" applyFont="1" applyBorder="1" applyAlignment="1">
      <alignment horizontal="center" vertical="center" wrapText="1"/>
    </xf>
    <xf numFmtId="0" fontId="23" fillId="0" borderId="0" xfId="0" quotePrefix="1" applyFont="1" applyAlignment="1">
      <alignment horizontal="left" vertical="center" wrapText="1"/>
    </xf>
    <xf numFmtId="0" fontId="23" fillId="0" borderId="0" xfId="0" applyFont="1" applyAlignment="1">
      <alignment horizontal="left" vertical="center" wrapText="1"/>
    </xf>
    <xf numFmtId="0" fontId="16"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4" fillId="0" borderId="0" xfId="0" applyFont="1" applyAlignment="1">
      <alignment horizontal="left" wrapText="1"/>
    </xf>
    <xf numFmtId="0" fontId="16" fillId="0" borderId="1" xfId="0" applyFont="1" applyBorder="1" applyAlignment="1">
      <alignment horizontal="center"/>
    </xf>
    <xf numFmtId="0" fontId="23" fillId="0" borderId="0" xfId="0" applyFont="1" applyAlignment="1">
      <alignment horizontal="center"/>
    </xf>
    <xf numFmtId="0" fontId="10" fillId="0" borderId="0" xfId="0" applyFont="1" applyAlignment="1">
      <alignment horizontal="center"/>
    </xf>
    <xf numFmtId="0" fontId="3" fillId="0" borderId="0" xfId="0" applyFont="1" applyAlignment="1">
      <alignment horizontal="center" vertical="top"/>
    </xf>
    <xf numFmtId="0" fontId="4" fillId="0" borderId="0" xfId="0" applyFont="1" applyAlignment="1">
      <alignment horizontal="center" vertical="top"/>
    </xf>
    <xf numFmtId="0" fontId="16" fillId="0" borderId="1" xfId="0" applyFont="1" applyBorder="1" applyAlignment="1">
      <alignment horizontal="center" wrapText="1"/>
    </xf>
    <xf numFmtId="2" fontId="6" fillId="0" borderId="2" xfId="0" applyNumberFormat="1" applyFont="1" applyBorder="1" applyAlignment="1">
      <alignment horizontal="center" vertical="center" wrapText="1"/>
    </xf>
    <xf numFmtId="2" fontId="6" fillId="0" borderId="3" xfId="0" applyNumberFormat="1" applyFont="1" applyBorder="1" applyAlignment="1">
      <alignment horizontal="center" vertical="center" wrapText="1"/>
    </xf>
    <xf numFmtId="2" fontId="6" fillId="0" borderId="5" xfId="0" applyNumberFormat="1" applyFont="1" applyBorder="1" applyAlignment="1">
      <alignment horizontal="center" vertical="center" wrapText="1"/>
    </xf>
    <xf numFmtId="0" fontId="6" fillId="0" borderId="1" xfId="0" applyFont="1" applyBorder="1" applyAlignment="1">
      <alignment horizontal="center"/>
    </xf>
    <xf numFmtId="3" fontId="6"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top" wrapText="1"/>
    </xf>
    <xf numFmtId="0" fontId="2" fillId="0" borderId="7" xfId="0" quotePrefix="1" applyFont="1" applyBorder="1" applyAlignment="1">
      <alignment horizontal="left" vertical="center"/>
    </xf>
    <xf numFmtId="0" fontId="2" fillId="0" borderId="0" xfId="0" applyFont="1" applyAlignment="1">
      <alignment horizontal="center" vertical="top"/>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 xfId="0" applyFont="1" applyBorder="1" applyAlignment="1">
      <alignment horizontal="center"/>
    </xf>
    <xf numFmtId="0" fontId="31" fillId="0" borderId="1" xfId="0" applyFont="1" applyBorder="1" applyAlignment="1">
      <alignment horizontal="center" vertical="center" wrapText="1"/>
    </xf>
    <xf numFmtId="0" fontId="19" fillId="2" borderId="1" xfId="0" applyFont="1" applyFill="1" applyBorder="1" applyAlignment="1">
      <alignment horizontal="center" vertical="center" wrapText="1"/>
    </xf>
    <xf numFmtId="0" fontId="18" fillId="2" borderId="1" xfId="0" applyFont="1" applyFill="1" applyBorder="1" applyAlignment="1">
      <alignment horizontal="center" vertical="center" wrapText="1"/>
    </xf>
    <xf numFmtId="3" fontId="31" fillId="0" borderId="1" xfId="0" applyNumberFormat="1" applyFont="1" applyBorder="1" applyAlignment="1">
      <alignment horizontal="center" vertical="center" wrapText="1"/>
    </xf>
    <xf numFmtId="3" fontId="32" fillId="0" borderId="1" xfId="0" applyNumberFormat="1" applyFont="1" applyBorder="1" applyAlignment="1">
      <alignment horizontal="center" vertical="center" wrapText="1"/>
    </xf>
    <xf numFmtId="4" fontId="31" fillId="0" borderId="1" xfId="0" applyNumberFormat="1" applyFont="1" applyBorder="1" applyAlignment="1">
      <alignment horizontal="center" vertical="center" wrapText="1"/>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1"/>
  <sheetViews>
    <sheetView zoomScale="130" zoomScaleNormal="130" workbookViewId="0">
      <pane ySplit="13" topLeftCell="A17" activePane="bottomLeft" state="frozen"/>
      <selection pane="bottomLeft" activeCell="A21" sqref="A21:AC21"/>
    </sheetView>
  </sheetViews>
  <sheetFormatPr defaultRowHeight="15" x14ac:dyDescent="0.25"/>
  <cols>
    <col min="1" max="1" width="9.7109375" customWidth="1"/>
    <col min="2" max="2" width="8.42578125" customWidth="1"/>
    <col min="3" max="3" width="7.7109375" customWidth="1"/>
    <col min="4" max="4" width="6.28515625" customWidth="1"/>
    <col min="5" max="5" width="6" customWidth="1"/>
    <col min="6" max="6" width="4.7109375" customWidth="1"/>
    <col min="7" max="7" width="5.5703125" customWidth="1"/>
    <col min="8" max="8" width="4.5703125" customWidth="1"/>
    <col min="9" max="9" width="9.85546875" style="18" customWidth="1"/>
    <col min="10" max="10" width="6.5703125" customWidth="1"/>
    <col min="11" max="11" width="12.7109375" bestFit="1" customWidth="1"/>
    <col min="12" max="12" width="9.140625" customWidth="1"/>
    <col min="13" max="13" width="8.85546875" customWidth="1"/>
    <col min="14" max="14" width="6.28515625" customWidth="1"/>
    <col min="15" max="15" width="7.5703125" customWidth="1"/>
    <col min="16" max="16" width="5.5703125" customWidth="1"/>
    <col min="17" max="17" width="7.5703125" customWidth="1"/>
    <col min="18" max="18" width="5.5703125" customWidth="1"/>
    <col min="19" max="20" width="8.7109375" customWidth="1"/>
    <col min="21" max="21" width="5.140625" customWidth="1"/>
    <col min="22" max="22" width="4.85546875" customWidth="1"/>
    <col min="23" max="23" width="5.28515625" customWidth="1"/>
    <col min="24" max="24" width="5" customWidth="1"/>
    <col min="25" max="25" width="4.7109375" customWidth="1"/>
    <col min="26" max="26" width="5.140625" customWidth="1"/>
    <col min="27" max="28" width="6.5703125" customWidth="1"/>
  </cols>
  <sheetData>
    <row r="1" spans="1:29" ht="17.25" customHeight="1" x14ac:dyDescent="0.25">
      <c r="A1" s="59" t="s">
        <v>116</v>
      </c>
      <c r="B1" s="59"/>
      <c r="C1" s="59"/>
      <c r="D1" s="59"/>
      <c r="E1" s="59"/>
    </row>
    <row r="2" spans="1:29" ht="17.25" customHeight="1" x14ac:dyDescent="0.25">
      <c r="A2" s="60" t="s">
        <v>117</v>
      </c>
      <c r="B2" s="60"/>
      <c r="C2" s="60"/>
      <c r="D2" s="60"/>
      <c r="E2" s="60"/>
    </row>
    <row r="3" spans="1:29" x14ac:dyDescent="0.25">
      <c r="A3" s="1"/>
      <c r="B3" s="1"/>
      <c r="C3" s="1"/>
      <c r="D3" s="1"/>
      <c r="E3" s="1"/>
      <c r="F3" s="1"/>
      <c r="G3" s="1"/>
      <c r="H3" s="1"/>
      <c r="I3" s="19"/>
      <c r="J3" s="1"/>
      <c r="K3" s="1"/>
      <c r="L3" s="1"/>
      <c r="M3" s="1"/>
      <c r="N3" s="1"/>
      <c r="O3" s="1"/>
      <c r="P3" s="1"/>
      <c r="R3" s="1"/>
      <c r="S3" s="1"/>
      <c r="W3" s="2" t="s">
        <v>0</v>
      </c>
    </row>
    <row r="4" spans="1:29" ht="16.5" x14ac:dyDescent="0.25">
      <c r="A4" s="61" t="s">
        <v>121</v>
      </c>
      <c r="B4" s="61"/>
      <c r="C4" s="61"/>
      <c r="D4" s="61"/>
      <c r="E4" s="61"/>
      <c r="F4" s="61"/>
      <c r="G4" s="61"/>
      <c r="H4" s="61"/>
      <c r="I4" s="61"/>
      <c r="J4" s="61"/>
      <c r="K4" s="61"/>
      <c r="L4" s="61"/>
      <c r="M4" s="61"/>
      <c r="N4" s="61"/>
      <c r="O4" s="61"/>
      <c r="P4" s="61"/>
      <c r="Q4" s="61"/>
      <c r="R4" s="61"/>
      <c r="S4" s="61"/>
      <c r="T4" s="61"/>
      <c r="U4" s="61"/>
      <c r="V4" s="61"/>
      <c r="W4" s="61"/>
      <c r="X4" s="61"/>
      <c r="Y4" s="61"/>
      <c r="Z4" s="61"/>
      <c r="AA4" s="61"/>
      <c r="AB4" s="47"/>
    </row>
    <row r="5" spans="1:29" x14ac:dyDescent="0.25">
      <c r="A5" s="62" t="s">
        <v>125</v>
      </c>
      <c r="B5" s="62"/>
      <c r="C5" s="62"/>
      <c r="D5" s="62"/>
      <c r="E5" s="62"/>
      <c r="F5" s="62"/>
      <c r="G5" s="62"/>
      <c r="H5" s="62"/>
      <c r="I5" s="62"/>
      <c r="J5" s="62"/>
      <c r="K5" s="62"/>
      <c r="L5" s="62"/>
      <c r="M5" s="62"/>
      <c r="N5" s="62"/>
      <c r="O5" s="62"/>
      <c r="P5" s="62"/>
      <c r="Q5" s="62"/>
      <c r="R5" s="62"/>
      <c r="S5" s="62"/>
      <c r="T5" s="62"/>
      <c r="U5" s="62"/>
      <c r="V5" s="62"/>
      <c r="W5" s="62"/>
      <c r="X5" s="62"/>
      <c r="Y5" s="62"/>
      <c r="Z5" s="62"/>
      <c r="AA5" s="62"/>
      <c r="AB5" s="48"/>
    </row>
    <row r="6" spans="1:29" x14ac:dyDescent="0.25">
      <c r="A6" s="62" t="s">
        <v>122</v>
      </c>
      <c r="B6" s="62"/>
      <c r="C6" s="62"/>
      <c r="D6" s="62"/>
      <c r="E6" s="62"/>
      <c r="F6" s="62"/>
      <c r="G6" s="62"/>
      <c r="H6" s="62"/>
      <c r="I6" s="62"/>
      <c r="J6" s="62"/>
      <c r="K6" s="62"/>
      <c r="L6" s="62"/>
      <c r="M6" s="62"/>
      <c r="N6" s="62"/>
      <c r="O6" s="62"/>
      <c r="P6" s="62"/>
      <c r="Q6" s="62"/>
      <c r="R6" s="62"/>
      <c r="S6" s="62"/>
      <c r="T6" s="62"/>
      <c r="U6" s="62"/>
      <c r="V6" s="62"/>
      <c r="W6" s="62"/>
      <c r="X6" s="62"/>
      <c r="Y6" s="62"/>
      <c r="Z6" s="62"/>
      <c r="AA6" s="62"/>
      <c r="AB6" s="48"/>
    </row>
    <row r="7" spans="1:29" ht="15.75" x14ac:dyDescent="0.25">
      <c r="A7" s="1"/>
      <c r="B7" s="1"/>
      <c r="C7" s="1"/>
      <c r="D7" s="1"/>
      <c r="E7" s="1"/>
      <c r="F7" s="1"/>
      <c r="G7" s="1"/>
      <c r="H7" s="1"/>
      <c r="I7" s="19"/>
      <c r="J7" s="1"/>
      <c r="K7" s="1"/>
      <c r="L7" s="1"/>
      <c r="M7" s="1"/>
      <c r="N7" s="1"/>
      <c r="O7" s="1"/>
      <c r="Q7" s="1"/>
      <c r="R7" s="1"/>
      <c r="S7" s="1"/>
      <c r="U7" s="3" t="s">
        <v>1</v>
      </c>
    </row>
    <row r="8" spans="1:29" s="9" customFormat="1" ht="17.25" customHeight="1" x14ac:dyDescent="0.2">
      <c r="A8" s="56" t="s">
        <v>2</v>
      </c>
      <c r="B8" s="56" t="s">
        <v>3</v>
      </c>
      <c r="C8" s="56"/>
      <c r="D8" s="56"/>
      <c r="E8" s="56"/>
      <c r="F8" s="56"/>
      <c r="G8" s="56" t="s">
        <v>4</v>
      </c>
      <c r="H8" s="56" t="s">
        <v>5</v>
      </c>
      <c r="I8" s="67" t="s">
        <v>35</v>
      </c>
      <c r="J8" s="67"/>
      <c r="K8" s="67"/>
      <c r="L8" s="67"/>
      <c r="M8" s="67"/>
      <c r="N8" s="67"/>
      <c r="O8" s="67"/>
      <c r="P8" s="67"/>
      <c r="Q8" s="67"/>
      <c r="R8" s="67"/>
      <c r="S8" s="67"/>
      <c r="T8" s="67"/>
      <c r="U8" s="67"/>
      <c r="V8" s="67"/>
      <c r="W8" s="67"/>
      <c r="X8" s="67"/>
      <c r="Y8" s="67"/>
      <c r="Z8" s="67"/>
      <c r="AA8" s="67"/>
      <c r="AB8" s="55" t="s">
        <v>120</v>
      </c>
      <c r="AC8" s="55" t="s">
        <v>119</v>
      </c>
    </row>
    <row r="9" spans="1:29" s="9" customFormat="1" ht="15" customHeight="1" x14ac:dyDescent="0.2">
      <c r="A9" s="56"/>
      <c r="B9" s="56"/>
      <c r="C9" s="56"/>
      <c r="D9" s="56"/>
      <c r="E9" s="56"/>
      <c r="F9" s="56"/>
      <c r="G9" s="56"/>
      <c r="H9" s="56"/>
      <c r="I9" s="56" t="s">
        <v>71</v>
      </c>
      <c r="J9" s="56"/>
      <c r="K9" s="56"/>
      <c r="L9" s="56"/>
      <c r="M9" s="56"/>
      <c r="N9" s="56"/>
      <c r="O9" s="56"/>
      <c r="P9" s="56"/>
      <c r="Q9" s="56"/>
      <c r="R9" s="56"/>
      <c r="S9" s="58" t="s">
        <v>65</v>
      </c>
      <c r="T9" s="58"/>
      <c r="U9" s="58"/>
      <c r="V9" s="58"/>
      <c r="W9" s="58"/>
      <c r="X9" s="58"/>
      <c r="Y9" s="63" t="s">
        <v>104</v>
      </c>
      <c r="Z9" s="58"/>
      <c r="AA9" s="64" t="s">
        <v>6</v>
      </c>
      <c r="AB9" s="55"/>
      <c r="AC9" s="55"/>
    </row>
    <row r="10" spans="1:29" s="9" customFormat="1" ht="14.25" customHeight="1" x14ac:dyDescent="0.2">
      <c r="A10" s="56"/>
      <c r="B10" s="56"/>
      <c r="C10" s="56"/>
      <c r="D10" s="56"/>
      <c r="E10" s="56"/>
      <c r="F10" s="56"/>
      <c r="G10" s="56"/>
      <c r="H10" s="56"/>
      <c r="I10" s="68" t="s">
        <v>66</v>
      </c>
      <c r="J10" s="56" t="s">
        <v>105</v>
      </c>
      <c r="K10" s="56" t="s">
        <v>69</v>
      </c>
      <c r="L10" s="56"/>
      <c r="M10" s="56"/>
      <c r="N10" s="56"/>
      <c r="O10" s="56"/>
      <c r="P10" s="56"/>
      <c r="Q10" s="56" t="s">
        <v>70</v>
      </c>
      <c r="R10" s="56"/>
      <c r="S10" s="58"/>
      <c r="T10" s="58"/>
      <c r="U10" s="58"/>
      <c r="V10" s="58"/>
      <c r="W10" s="58"/>
      <c r="X10" s="58"/>
      <c r="Y10" s="58"/>
      <c r="Z10" s="58"/>
      <c r="AA10" s="65"/>
      <c r="AB10" s="55"/>
      <c r="AC10" s="55"/>
    </row>
    <row r="11" spans="1:29" s="9" customFormat="1" ht="24" customHeight="1" x14ac:dyDescent="0.2">
      <c r="A11" s="56"/>
      <c r="B11" s="56" t="s">
        <v>7</v>
      </c>
      <c r="C11" s="56" t="s">
        <v>8</v>
      </c>
      <c r="D11" s="56"/>
      <c r="E11" s="56"/>
      <c r="F11" s="56"/>
      <c r="G11" s="56"/>
      <c r="H11" s="56"/>
      <c r="I11" s="68"/>
      <c r="J11" s="56"/>
      <c r="K11" s="56" t="s">
        <v>7</v>
      </c>
      <c r="L11" s="56"/>
      <c r="M11" s="56" t="s">
        <v>67</v>
      </c>
      <c r="N11" s="56"/>
      <c r="O11" s="56" t="s">
        <v>68</v>
      </c>
      <c r="P11" s="56"/>
      <c r="Q11" s="56"/>
      <c r="R11" s="56"/>
      <c r="S11" s="58" t="s">
        <v>37</v>
      </c>
      <c r="T11" s="58"/>
      <c r="U11" s="58"/>
      <c r="V11" s="58" t="s">
        <v>64</v>
      </c>
      <c r="W11" s="58"/>
      <c r="X11" s="58"/>
      <c r="Y11" s="26"/>
      <c r="Z11" s="26"/>
      <c r="AA11" s="65"/>
      <c r="AB11" s="55"/>
      <c r="AC11" s="55"/>
    </row>
    <row r="12" spans="1:29" s="9" customFormat="1" ht="61.5" customHeight="1" x14ac:dyDescent="0.2">
      <c r="A12" s="56"/>
      <c r="B12" s="56"/>
      <c r="C12" s="25" t="s">
        <v>10</v>
      </c>
      <c r="D12" s="25" t="s">
        <v>11</v>
      </c>
      <c r="E12" s="25" t="s">
        <v>12</v>
      </c>
      <c r="F12" s="25" t="s">
        <v>13</v>
      </c>
      <c r="G12" s="56"/>
      <c r="H12" s="56"/>
      <c r="I12" s="68"/>
      <c r="J12" s="56"/>
      <c r="K12" s="27" t="s">
        <v>14</v>
      </c>
      <c r="L12" s="25" t="s">
        <v>106</v>
      </c>
      <c r="M12" s="25" t="s">
        <v>14</v>
      </c>
      <c r="N12" s="25" t="s">
        <v>106</v>
      </c>
      <c r="O12" s="25" t="s">
        <v>14</v>
      </c>
      <c r="P12" s="25" t="s">
        <v>107</v>
      </c>
      <c r="Q12" s="25" t="s">
        <v>14</v>
      </c>
      <c r="R12" s="25" t="s">
        <v>107</v>
      </c>
      <c r="S12" s="25" t="s">
        <v>60</v>
      </c>
      <c r="T12" s="25" t="s">
        <v>61</v>
      </c>
      <c r="U12" s="25" t="s">
        <v>62</v>
      </c>
      <c r="V12" s="25" t="s">
        <v>63</v>
      </c>
      <c r="W12" s="25" t="s">
        <v>15</v>
      </c>
      <c r="X12" s="25" t="s">
        <v>16</v>
      </c>
      <c r="Y12" s="25" t="s">
        <v>17</v>
      </c>
      <c r="Z12" s="25" t="s">
        <v>18</v>
      </c>
      <c r="AA12" s="66"/>
      <c r="AB12" s="55"/>
      <c r="AC12" s="55"/>
    </row>
    <row r="13" spans="1:29" s="8" customFormat="1" ht="22.5" x14ac:dyDescent="0.2">
      <c r="A13" s="31" t="s">
        <v>19</v>
      </c>
      <c r="B13" s="31" t="s">
        <v>20</v>
      </c>
      <c r="C13" s="31" t="s">
        <v>21</v>
      </c>
      <c r="D13" s="31" t="s">
        <v>22</v>
      </c>
      <c r="E13" s="31" t="s">
        <v>23</v>
      </c>
      <c r="F13" s="31" t="s">
        <v>24</v>
      </c>
      <c r="G13" s="31" t="s">
        <v>25</v>
      </c>
      <c r="H13" s="31" t="s">
        <v>26</v>
      </c>
      <c r="I13" s="37" t="s">
        <v>54</v>
      </c>
      <c r="J13" s="31" t="s">
        <v>55</v>
      </c>
      <c r="K13" s="31" t="s">
        <v>56</v>
      </c>
      <c r="L13" s="31" t="s">
        <v>57</v>
      </c>
      <c r="M13" s="31" t="s">
        <v>27</v>
      </c>
      <c r="N13" s="33" t="s">
        <v>28</v>
      </c>
      <c r="O13" s="33" t="s">
        <v>29</v>
      </c>
      <c r="P13" s="31" t="s">
        <v>30</v>
      </c>
      <c r="Q13" s="33" t="s">
        <v>31</v>
      </c>
      <c r="R13" s="33" t="s">
        <v>32</v>
      </c>
      <c r="S13" s="31" t="s">
        <v>58</v>
      </c>
      <c r="T13" s="34">
        <v>19</v>
      </c>
      <c r="U13" s="34">
        <v>20</v>
      </c>
      <c r="V13" s="38" t="s">
        <v>59</v>
      </c>
      <c r="W13" s="34">
        <v>22</v>
      </c>
      <c r="X13" s="34">
        <v>23</v>
      </c>
      <c r="Y13" s="34">
        <v>24</v>
      </c>
      <c r="Z13" s="34">
        <v>25</v>
      </c>
      <c r="AA13" s="34">
        <v>26</v>
      </c>
      <c r="AB13" s="34"/>
      <c r="AC13" s="34"/>
    </row>
    <row r="14" spans="1:29" s="23" customFormat="1" ht="30" customHeight="1" x14ac:dyDescent="0.2">
      <c r="A14" s="22" t="s">
        <v>117</v>
      </c>
      <c r="B14" s="49">
        <f>C14+D14</f>
        <v>24</v>
      </c>
      <c r="C14" s="36">
        <v>22</v>
      </c>
      <c r="D14" s="43">
        <v>2</v>
      </c>
      <c r="E14" s="43">
        <v>11</v>
      </c>
      <c r="F14" s="43">
        <v>13</v>
      </c>
      <c r="G14" s="43">
        <v>5</v>
      </c>
      <c r="H14" s="50">
        <v>26</v>
      </c>
      <c r="I14" s="44">
        <f>K14+Q14</f>
        <v>325.16423500000002</v>
      </c>
      <c r="J14" s="35">
        <f>L14+R14</f>
        <v>0</v>
      </c>
      <c r="K14" s="44">
        <f>M14+O14</f>
        <v>325.16423500000002</v>
      </c>
      <c r="L14" s="35">
        <f>N14+P14</f>
        <v>0</v>
      </c>
      <c r="M14" s="44">
        <f>9.242177+315.922058</f>
        <v>325.16423500000002</v>
      </c>
      <c r="N14" s="36">
        <v>0</v>
      </c>
      <c r="O14" s="44">
        <v>0</v>
      </c>
      <c r="P14" s="36">
        <v>0</v>
      </c>
      <c r="Q14" s="35">
        <v>0</v>
      </c>
      <c r="R14" s="36">
        <v>0</v>
      </c>
      <c r="S14" s="35">
        <f>T14+U14</f>
        <v>123</v>
      </c>
      <c r="T14" s="36">
        <f>60+60+3</f>
        <v>123</v>
      </c>
      <c r="U14" s="36">
        <v>0</v>
      </c>
      <c r="V14" s="35">
        <v>0</v>
      </c>
      <c r="W14" s="36">
        <v>0</v>
      </c>
      <c r="X14" s="36">
        <v>0</v>
      </c>
      <c r="Y14" s="36">
        <v>0</v>
      </c>
      <c r="Z14" s="36">
        <v>0</v>
      </c>
      <c r="AA14" s="36">
        <v>0</v>
      </c>
      <c r="AB14" s="36">
        <v>0</v>
      </c>
      <c r="AC14" s="43">
        <f>B14-G14-AB14</f>
        <v>19</v>
      </c>
    </row>
    <row r="15" spans="1:29" ht="20.25" customHeight="1" x14ac:dyDescent="0.25">
      <c r="A15" s="57" t="s">
        <v>109</v>
      </c>
      <c r="B15" s="57"/>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row>
    <row r="16" spans="1:29" ht="18" customHeight="1" x14ac:dyDescent="0.25">
      <c r="A16" s="53" t="s">
        <v>137</v>
      </c>
      <c r="B16" s="54"/>
      <c r="C16" s="54"/>
      <c r="D16" s="54"/>
      <c r="E16" s="54"/>
      <c r="F16" s="54"/>
      <c r="G16" s="54"/>
      <c r="H16" s="54"/>
      <c r="I16" s="54"/>
      <c r="J16" s="54"/>
      <c r="K16" s="54"/>
      <c r="L16" s="54"/>
      <c r="M16" s="54"/>
      <c r="N16" s="54"/>
      <c r="O16" s="54"/>
      <c r="P16" s="54"/>
      <c r="Q16" s="54"/>
      <c r="R16" s="54"/>
      <c r="S16" s="54"/>
      <c r="T16" s="54"/>
      <c r="U16" s="54"/>
      <c r="V16" s="54"/>
      <c r="W16" s="54"/>
      <c r="X16" s="54"/>
      <c r="Y16" s="54"/>
      <c r="Z16" s="54"/>
      <c r="AA16" s="54"/>
      <c r="AB16" s="54"/>
      <c r="AC16" s="54"/>
    </row>
    <row r="17" spans="1:29" ht="30" customHeight="1" x14ac:dyDescent="0.25">
      <c r="A17" s="53" t="s">
        <v>128</v>
      </c>
      <c r="B17" s="54"/>
      <c r="C17" s="54"/>
      <c r="D17" s="54"/>
      <c r="E17" s="54"/>
      <c r="F17" s="54"/>
      <c r="G17" s="54"/>
      <c r="H17" s="54"/>
      <c r="I17" s="54"/>
      <c r="J17" s="54"/>
      <c r="K17" s="54"/>
      <c r="L17" s="54"/>
      <c r="M17" s="54"/>
      <c r="N17" s="54"/>
      <c r="O17" s="54"/>
      <c r="P17" s="54"/>
      <c r="Q17" s="54"/>
      <c r="R17" s="54"/>
      <c r="S17" s="54"/>
      <c r="T17" s="54"/>
      <c r="U17" s="54"/>
      <c r="V17" s="54"/>
      <c r="W17" s="54"/>
      <c r="X17" s="54"/>
      <c r="Y17" s="54"/>
      <c r="Z17" s="54"/>
      <c r="AA17" s="54"/>
      <c r="AB17" s="54"/>
      <c r="AC17" s="54"/>
    </row>
    <row r="18" spans="1:29" ht="33.75" customHeight="1" x14ac:dyDescent="0.25">
      <c r="A18" s="53" t="s">
        <v>127</v>
      </c>
      <c r="B18" s="54"/>
      <c r="C18" s="54"/>
      <c r="D18" s="54"/>
      <c r="E18" s="54"/>
      <c r="F18" s="54"/>
      <c r="G18" s="54"/>
      <c r="H18" s="54"/>
      <c r="I18" s="54"/>
      <c r="J18" s="54"/>
      <c r="K18" s="54"/>
      <c r="L18" s="54"/>
      <c r="M18" s="54"/>
      <c r="N18" s="54"/>
      <c r="O18" s="54"/>
      <c r="P18" s="54"/>
      <c r="Q18" s="54"/>
      <c r="R18" s="54"/>
      <c r="S18" s="54"/>
      <c r="T18" s="54"/>
      <c r="U18" s="54"/>
      <c r="V18" s="54"/>
      <c r="W18" s="54"/>
      <c r="X18" s="54"/>
      <c r="Y18" s="54"/>
      <c r="Z18" s="54"/>
      <c r="AA18" s="54"/>
      <c r="AB18" s="54"/>
      <c r="AC18" s="54"/>
    </row>
    <row r="19" spans="1:29" ht="15.75" customHeight="1" x14ac:dyDescent="0.25">
      <c r="A19" s="53" t="s">
        <v>134</v>
      </c>
      <c r="B19" s="54"/>
      <c r="C19" s="54"/>
      <c r="D19" s="54"/>
      <c r="E19" s="54"/>
      <c r="F19" s="54"/>
      <c r="G19" s="54"/>
      <c r="H19" s="54"/>
      <c r="I19" s="54"/>
      <c r="J19" s="54"/>
      <c r="K19" s="54"/>
      <c r="L19" s="54"/>
      <c r="M19" s="54"/>
      <c r="N19" s="54"/>
      <c r="O19" s="54"/>
      <c r="P19" s="54"/>
      <c r="Q19" s="54"/>
      <c r="R19" s="54"/>
      <c r="S19" s="54"/>
      <c r="T19" s="54"/>
      <c r="U19" s="54"/>
      <c r="V19" s="54"/>
      <c r="W19" s="54"/>
      <c r="X19" s="54"/>
      <c r="Y19" s="54"/>
      <c r="Z19" s="54"/>
      <c r="AA19" s="54"/>
      <c r="AB19" s="54"/>
      <c r="AC19" s="54"/>
    </row>
    <row r="20" spans="1:29" ht="32.25" customHeight="1" x14ac:dyDescent="0.25">
      <c r="A20" s="53" t="s">
        <v>135</v>
      </c>
      <c r="B20" s="54"/>
      <c r="C20" s="54"/>
      <c r="D20" s="54"/>
      <c r="E20" s="54"/>
      <c r="F20" s="54"/>
      <c r="G20" s="54"/>
      <c r="H20" s="54"/>
      <c r="I20" s="54"/>
      <c r="J20" s="54"/>
      <c r="K20" s="54"/>
      <c r="L20" s="54"/>
      <c r="M20" s="54"/>
      <c r="N20" s="54"/>
      <c r="O20" s="54"/>
      <c r="P20" s="54"/>
      <c r="Q20" s="54"/>
      <c r="R20" s="54"/>
      <c r="S20" s="54"/>
      <c r="T20" s="54"/>
      <c r="U20" s="54"/>
      <c r="V20" s="54"/>
      <c r="W20" s="54"/>
      <c r="X20" s="54"/>
      <c r="Y20" s="54"/>
      <c r="Z20" s="54"/>
      <c r="AA20" s="54"/>
      <c r="AB20" s="54"/>
      <c r="AC20" s="54"/>
    </row>
    <row r="21" spans="1:29" ht="30" customHeight="1" x14ac:dyDescent="0.25">
      <c r="A21" s="53" t="s">
        <v>138</v>
      </c>
      <c r="B21" s="54"/>
      <c r="C21" s="54"/>
      <c r="D21" s="54"/>
      <c r="E21" s="54"/>
      <c r="F21" s="54"/>
      <c r="G21" s="54"/>
      <c r="H21" s="54"/>
      <c r="I21" s="54"/>
      <c r="J21" s="54"/>
      <c r="K21" s="54"/>
      <c r="L21" s="54"/>
      <c r="M21" s="54"/>
      <c r="N21" s="54"/>
      <c r="O21" s="54"/>
      <c r="P21" s="54"/>
      <c r="Q21" s="54"/>
      <c r="R21" s="54"/>
      <c r="S21" s="54"/>
      <c r="T21" s="54"/>
      <c r="U21" s="54"/>
      <c r="V21" s="54"/>
      <c r="W21" s="54"/>
      <c r="X21" s="54"/>
      <c r="Y21" s="54"/>
      <c r="Z21" s="54"/>
      <c r="AA21" s="54"/>
      <c r="AB21" s="54"/>
      <c r="AC21" s="54"/>
    </row>
  </sheetData>
  <mergeCells count="34">
    <mergeCell ref="A20:AC20"/>
    <mergeCell ref="A21:AC21"/>
    <mergeCell ref="A16:AC16"/>
    <mergeCell ref="I8:AA8"/>
    <mergeCell ref="K11:L11"/>
    <mergeCell ref="S11:U11"/>
    <mergeCell ref="I10:I12"/>
    <mergeCell ref="J10:J12"/>
    <mergeCell ref="Y9:Z10"/>
    <mergeCell ref="AA9:AA12"/>
    <mergeCell ref="H8:H12"/>
    <mergeCell ref="G8:G12"/>
    <mergeCell ref="O11:P11"/>
    <mergeCell ref="A1:E1"/>
    <mergeCell ref="A2:E2"/>
    <mergeCell ref="A4:AA4"/>
    <mergeCell ref="A5:AA5"/>
    <mergeCell ref="A6:AA6"/>
    <mergeCell ref="A19:AC19"/>
    <mergeCell ref="AC8:AC12"/>
    <mergeCell ref="A8:A12"/>
    <mergeCell ref="B8:F10"/>
    <mergeCell ref="A15:AC15"/>
    <mergeCell ref="AB8:AB12"/>
    <mergeCell ref="K10:P10"/>
    <mergeCell ref="Q10:R11"/>
    <mergeCell ref="I9:R9"/>
    <mergeCell ref="V11:X11"/>
    <mergeCell ref="M11:N11"/>
    <mergeCell ref="A17:AC17"/>
    <mergeCell ref="A18:AC18"/>
    <mergeCell ref="S9:X10"/>
    <mergeCell ref="B11:B12"/>
    <mergeCell ref="C11:F11"/>
  </mergeCells>
  <pageMargins left="0" right="0" top="0" bottom="0" header="0.31496062992125984" footer="0.31496062992125984"/>
  <pageSetup scale="8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38"/>
  <sheetViews>
    <sheetView zoomScale="115" zoomScaleNormal="115" workbookViewId="0">
      <pane ySplit="14" topLeftCell="A15" activePane="bottomLeft" state="frozen"/>
      <selection pane="bottomLeft" activeCell="AB13" sqref="AB13"/>
    </sheetView>
  </sheetViews>
  <sheetFormatPr defaultRowHeight="12.75" x14ac:dyDescent="0.2"/>
  <cols>
    <col min="1" max="1" width="10.42578125" style="1" customWidth="1"/>
    <col min="2" max="2" width="6.140625" style="1" customWidth="1"/>
    <col min="3" max="3" width="8.42578125" style="1" customWidth="1"/>
    <col min="4" max="4" width="5.42578125" style="1" customWidth="1"/>
    <col min="5" max="5" width="6" style="1" customWidth="1"/>
    <col min="6" max="6" width="9.7109375" style="1" customWidth="1"/>
    <col min="7" max="7" width="9.28515625" style="1" customWidth="1"/>
    <col min="8" max="8" width="5.85546875" style="1" bestFit="1" customWidth="1"/>
    <col min="9" max="9" width="5.85546875" style="1" customWidth="1"/>
    <col min="10" max="11" width="7.28515625" style="1" customWidth="1"/>
    <col min="12" max="12" width="5.85546875" style="1" customWidth="1"/>
    <col min="13" max="13" width="5.5703125" style="1" customWidth="1"/>
    <col min="14" max="14" width="6.5703125" style="1" customWidth="1"/>
    <col min="15" max="15" width="7.140625" style="1" customWidth="1"/>
    <col min="16" max="17" width="7.28515625" style="1" customWidth="1"/>
    <col min="18" max="18" width="6.140625" style="1" customWidth="1"/>
    <col min="19" max="19" width="7" style="1" customWidth="1"/>
    <col min="20" max="20" width="5" style="1" customWidth="1"/>
    <col min="21" max="21" width="6.42578125" style="1" bestFit="1" customWidth="1"/>
    <col min="22" max="22" width="6.85546875" style="1" customWidth="1"/>
    <col min="23" max="23" width="4.5703125" style="1" customWidth="1"/>
    <col min="24" max="25" width="5.85546875" style="1" customWidth="1"/>
    <col min="26" max="26" width="4.5703125" style="1" customWidth="1"/>
    <col min="27" max="27" width="5.140625" style="1" bestFit="1" customWidth="1"/>
    <col min="28" max="28" width="5" style="1" customWidth="1"/>
    <col min="29" max="29" width="4.5703125" style="1" customWidth="1"/>
    <col min="30" max="30" width="4.28515625" style="1" customWidth="1"/>
    <col min="31" max="31" width="5.5703125" style="1" customWidth="1"/>
    <col min="32" max="32" width="4.5703125" style="1" customWidth="1"/>
    <col min="33" max="33" width="5.28515625" style="1" customWidth="1"/>
    <col min="34" max="34" width="7" style="1" customWidth="1"/>
    <col min="35" max="35" width="6.85546875" style="1" customWidth="1"/>
    <col min="36" max="16384" width="9.140625" style="1"/>
  </cols>
  <sheetData>
    <row r="1" spans="1:35" ht="15" x14ac:dyDescent="0.25">
      <c r="A1" s="59" t="s">
        <v>116</v>
      </c>
      <c r="B1" s="59"/>
      <c r="C1" s="59"/>
      <c r="D1" s="59"/>
      <c r="E1" s="59"/>
    </row>
    <row r="2" spans="1:35" ht="14.25" x14ac:dyDescent="0.2">
      <c r="A2" s="60" t="s">
        <v>117</v>
      </c>
      <c r="B2" s="60"/>
      <c r="C2" s="60"/>
      <c r="D2" s="60"/>
      <c r="E2" s="60"/>
    </row>
    <row r="3" spans="1:35" x14ac:dyDescent="0.2">
      <c r="AG3" s="3" t="s">
        <v>53</v>
      </c>
      <c r="AH3" s="3"/>
    </row>
    <row r="5" spans="1:35" x14ac:dyDescent="0.2">
      <c r="A5" s="72" t="s">
        <v>123</v>
      </c>
      <c r="B5" s="72"/>
      <c r="C5" s="72"/>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row>
    <row r="6" spans="1:35" x14ac:dyDescent="0.2">
      <c r="A6" s="62" t="str">
        <f>'01-TTr'!A5:S5</f>
        <v>Số liệu tính từ ngày  06/7/2026 đến ngày 05/8/2026</v>
      </c>
      <c r="B6" s="62"/>
      <c r="C6" s="62"/>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row>
    <row r="7" spans="1:35" x14ac:dyDescent="0.2">
      <c r="A7" s="62" t="str">
        <f>'01-TTr'!A6:S6</f>
        <v>(Kèm theo Báo cáo số:            /BC-TT  ngày         /8/2026 của Thanh tra thành phố Đồng Nai)</v>
      </c>
      <c r="B7" s="62"/>
      <c r="C7" s="62"/>
      <c r="D7" s="62"/>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row>
    <row r="8" spans="1:35" x14ac:dyDescent="0.2">
      <c r="AE8" s="3" t="s">
        <v>34</v>
      </c>
    </row>
    <row r="9" spans="1:35" ht="15" customHeight="1" x14ac:dyDescent="0.2">
      <c r="A9" s="69" t="s">
        <v>2</v>
      </c>
      <c r="B9" s="69" t="s">
        <v>113</v>
      </c>
      <c r="C9" s="69"/>
      <c r="D9" s="69" t="s">
        <v>74</v>
      </c>
      <c r="E9" s="69"/>
      <c r="F9" s="69" t="s">
        <v>81</v>
      </c>
      <c r="G9" s="69"/>
      <c r="H9" s="69"/>
      <c r="I9" s="69"/>
      <c r="J9" s="69" t="s">
        <v>84</v>
      </c>
      <c r="K9" s="69"/>
      <c r="L9" s="69"/>
      <c r="M9" s="69"/>
      <c r="N9" s="69" t="s">
        <v>85</v>
      </c>
      <c r="O9" s="69"/>
      <c r="P9" s="69"/>
      <c r="Q9" s="69"/>
      <c r="R9" s="79" t="s">
        <v>94</v>
      </c>
      <c r="S9" s="79"/>
      <c r="T9" s="79"/>
      <c r="U9" s="79"/>
      <c r="V9" s="79"/>
      <c r="W9" s="79"/>
      <c r="X9" s="79"/>
      <c r="Y9" s="79"/>
      <c r="Z9" s="79"/>
      <c r="AA9" s="79"/>
      <c r="AB9" s="79"/>
      <c r="AC9" s="79"/>
      <c r="AD9" s="73" t="s">
        <v>9</v>
      </c>
      <c r="AE9" s="74"/>
      <c r="AF9" s="74"/>
      <c r="AG9" s="75"/>
      <c r="AH9" s="73" t="s">
        <v>36</v>
      </c>
      <c r="AI9" s="75"/>
    </row>
    <row r="10" spans="1:35" s="11" customFormat="1" ht="43.5" customHeight="1" x14ac:dyDescent="0.2">
      <c r="A10" s="69"/>
      <c r="B10" s="69"/>
      <c r="C10" s="69"/>
      <c r="D10" s="69"/>
      <c r="E10" s="69"/>
      <c r="F10" s="69"/>
      <c r="G10" s="69"/>
      <c r="H10" s="69"/>
      <c r="I10" s="69"/>
      <c r="J10" s="69"/>
      <c r="K10" s="69"/>
      <c r="L10" s="69"/>
      <c r="M10" s="69"/>
      <c r="N10" s="69"/>
      <c r="O10" s="69"/>
      <c r="P10" s="69"/>
      <c r="Q10" s="69"/>
      <c r="R10" s="69" t="s">
        <v>129</v>
      </c>
      <c r="S10" s="69"/>
      <c r="T10" s="69"/>
      <c r="U10" s="69"/>
      <c r="V10" s="69"/>
      <c r="W10" s="69"/>
      <c r="X10" s="69" t="s">
        <v>64</v>
      </c>
      <c r="Y10" s="69"/>
      <c r="Z10" s="69"/>
      <c r="AA10" s="69"/>
      <c r="AB10" s="69"/>
      <c r="AC10" s="69"/>
      <c r="AD10" s="76"/>
      <c r="AE10" s="77"/>
      <c r="AF10" s="77"/>
      <c r="AG10" s="78"/>
      <c r="AH10" s="76"/>
      <c r="AI10" s="78"/>
    </row>
    <row r="11" spans="1:35" s="11" customFormat="1" ht="47.25" customHeight="1" x14ac:dyDescent="0.2">
      <c r="A11" s="69"/>
      <c r="B11" s="69" t="s">
        <v>7</v>
      </c>
      <c r="C11" s="69" t="s">
        <v>73</v>
      </c>
      <c r="D11" s="69" t="s">
        <v>82</v>
      </c>
      <c r="E11" s="69" t="s">
        <v>83</v>
      </c>
      <c r="F11" s="69" t="s">
        <v>75</v>
      </c>
      <c r="G11" s="69"/>
      <c r="H11" s="69" t="s">
        <v>78</v>
      </c>
      <c r="I11" s="69"/>
      <c r="J11" s="69" t="s">
        <v>75</v>
      </c>
      <c r="K11" s="69"/>
      <c r="L11" s="69" t="s">
        <v>108</v>
      </c>
      <c r="M11" s="69"/>
      <c r="N11" s="69" t="s">
        <v>75</v>
      </c>
      <c r="O11" s="69"/>
      <c r="P11" s="69" t="s">
        <v>78</v>
      </c>
      <c r="Q11" s="69"/>
      <c r="R11" s="69" t="s">
        <v>91</v>
      </c>
      <c r="S11" s="69"/>
      <c r="T11" s="69"/>
      <c r="U11" s="69" t="s">
        <v>92</v>
      </c>
      <c r="V11" s="69"/>
      <c r="W11" s="69"/>
      <c r="X11" s="80" t="s">
        <v>93</v>
      </c>
      <c r="Y11" s="80"/>
      <c r="Z11" s="80"/>
      <c r="AA11" s="80" t="s">
        <v>92</v>
      </c>
      <c r="AB11" s="80"/>
      <c r="AC11" s="80"/>
      <c r="AD11" s="70" t="s">
        <v>96</v>
      </c>
      <c r="AE11" s="70"/>
      <c r="AF11" s="70" t="s">
        <v>97</v>
      </c>
      <c r="AG11" s="70"/>
      <c r="AH11" s="69" t="s">
        <v>99</v>
      </c>
      <c r="AI11" s="69" t="s">
        <v>98</v>
      </c>
    </row>
    <row r="12" spans="1:35" s="11" customFormat="1" ht="82.5" customHeight="1" x14ac:dyDescent="0.2">
      <c r="A12" s="69"/>
      <c r="B12" s="69"/>
      <c r="C12" s="69"/>
      <c r="D12" s="69"/>
      <c r="E12" s="69"/>
      <c r="F12" s="24" t="s">
        <v>76</v>
      </c>
      <c r="G12" s="24" t="s">
        <v>77</v>
      </c>
      <c r="H12" s="24" t="s">
        <v>79</v>
      </c>
      <c r="I12" s="24" t="s">
        <v>80</v>
      </c>
      <c r="J12" s="24" t="s">
        <v>76</v>
      </c>
      <c r="K12" s="24" t="s">
        <v>77</v>
      </c>
      <c r="L12" s="24" t="s">
        <v>79</v>
      </c>
      <c r="M12" s="24" t="s">
        <v>80</v>
      </c>
      <c r="N12" s="24" t="s">
        <v>86</v>
      </c>
      <c r="O12" s="24" t="s">
        <v>87</v>
      </c>
      <c r="P12" s="24" t="s">
        <v>88</v>
      </c>
      <c r="Q12" s="24" t="s">
        <v>89</v>
      </c>
      <c r="R12" s="24" t="s">
        <v>90</v>
      </c>
      <c r="S12" s="24" t="s">
        <v>15</v>
      </c>
      <c r="T12" s="24" t="s">
        <v>16</v>
      </c>
      <c r="U12" s="24" t="s">
        <v>90</v>
      </c>
      <c r="V12" s="24" t="s">
        <v>15</v>
      </c>
      <c r="W12" s="24" t="s">
        <v>16</v>
      </c>
      <c r="X12" s="52" t="s">
        <v>90</v>
      </c>
      <c r="Y12" s="52" t="s">
        <v>15</v>
      </c>
      <c r="Z12" s="52" t="s">
        <v>16</v>
      </c>
      <c r="AA12" s="52" t="s">
        <v>90</v>
      </c>
      <c r="AB12" s="52" t="s">
        <v>15</v>
      </c>
      <c r="AC12" s="52" t="s">
        <v>16</v>
      </c>
      <c r="AD12" s="24" t="s">
        <v>17</v>
      </c>
      <c r="AE12" s="24" t="s">
        <v>18</v>
      </c>
      <c r="AF12" s="24" t="s">
        <v>17</v>
      </c>
      <c r="AG12" s="24" t="s">
        <v>18</v>
      </c>
      <c r="AH12" s="69"/>
      <c r="AI12" s="69"/>
    </row>
    <row r="13" spans="1:35" s="10" customFormat="1" ht="24.75" customHeight="1" x14ac:dyDescent="0.2">
      <c r="A13" s="31" t="s">
        <v>19</v>
      </c>
      <c r="B13" s="31" t="s">
        <v>72</v>
      </c>
      <c r="C13" s="31" t="s">
        <v>21</v>
      </c>
      <c r="D13" s="31">
        <v>3</v>
      </c>
      <c r="E13" s="31">
        <v>4</v>
      </c>
      <c r="F13" s="31">
        <v>5</v>
      </c>
      <c r="G13" s="31">
        <v>6</v>
      </c>
      <c r="H13" s="31">
        <v>7</v>
      </c>
      <c r="I13" s="31">
        <v>8</v>
      </c>
      <c r="J13" s="31">
        <v>9</v>
      </c>
      <c r="K13" s="31">
        <v>10</v>
      </c>
      <c r="L13" s="31">
        <v>11</v>
      </c>
      <c r="M13" s="31">
        <v>12</v>
      </c>
      <c r="N13" s="31">
        <v>13</v>
      </c>
      <c r="O13" s="31">
        <v>14</v>
      </c>
      <c r="P13" s="31">
        <v>15</v>
      </c>
      <c r="Q13" s="31">
        <v>16</v>
      </c>
      <c r="R13" s="31" t="s">
        <v>38</v>
      </c>
      <c r="S13" s="31">
        <v>18</v>
      </c>
      <c r="T13" s="31">
        <v>19</v>
      </c>
      <c r="U13" s="31" t="s">
        <v>39</v>
      </c>
      <c r="V13" s="31">
        <v>21</v>
      </c>
      <c r="W13" s="31">
        <v>22</v>
      </c>
      <c r="X13" s="34" t="s">
        <v>40</v>
      </c>
      <c r="Y13" s="34">
        <v>24</v>
      </c>
      <c r="Z13" s="34">
        <v>25</v>
      </c>
      <c r="AA13" s="34" t="s">
        <v>95</v>
      </c>
      <c r="AB13" s="34">
        <v>27</v>
      </c>
      <c r="AC13" s="34">
        <v>28</v>
      </c>
      <c r="AD13" s="31">
        <v>29</v>
      </c>
      <c r="AE13" s="31">
        <v>30</v>
      </c>
      <c r="AF13" s="31">
        <v>31</v>
      </c>
      <c r="AG13" s="31">
        <v>32</v>
      </c>
      <c r="AH13" s="31">
        <v>33</v>
      </c>
      <c r="AI13" s="31">
        <v>34</v>
      </c>
    </row>
    <row r="14" spans="1:35" s="21" customFormat="1" ht="33.75" x14ac:dyDescent="0.2">
      <c r="A14" s="22" t="s">
        <v>117</v>
      </c>
      <c r="B14" s="32">
        <f>D14+E14</f>
        <v>101</v>
      </c>
      <c r="C14" s="51">
        <v>96</v>
      </c>
      <c r="D14" s="51">
        <v>7</v>
      </c>
      <c r="E14" s="51">
        <v>94</v>
      </c>
      <c r="F14" s="85">
        <f>1991.47+'01-TTr'!M14</f>
        <v>2316.634235</v>
      </c>
      <c r="G14" s="45">
        <v>315.92</v>
      </c>
      <c r="H14" s="39">
        <f t="shared" ref="H14:M14" si="0">SUM(H15:H23)</f>
        <v>0</v>
      </c>
      <c r="I14" s="39">
        <v>0</v>
      </c>
      <c r="J14" s="45">
        <f>52.523</f>
        <v>52.523000000000003</v>
      </c>
      <c r="K14" s="24">
        <v>13.3</v>
      </c>
      <c r="L14" s="39">
        <v>0</v>
      </c>
      <c r="M14" s="39">
        <f t="shared" si="0"/>
        <v>0</v>
      </c>
      <c r="N14" s="32">
        <v>1295</v>
      </c>
      <c r="O14" s="40">
        <v>0</v>
      </c>
      <c r="P14" s="20">
        <v>0</v>
      </c>
      <c r="Q14" s="20">
        <v>0</v>
      </c>
      <c r="R14" s="32">
        <f>S14+T14</f>
        <v>233</v>
      </c>
      <c r="S14" s="20">
        <f>60+110+63</f>
        <v>233</v>
      </c>
      <c r="T14" s="20">
        <v>0</v>
      </c>
      <c r="U14" s="32">
        <f>V14+W14</f>
        <v>233</v>
      </c>
      <c r="V14" s="20">
        <f>60+110+63</f>
        <v>233</v>
      </c>
      <c r="W14" s="20">
        <v>0</v>
      </c>
      <c r="X14" s="83">
        <f>Y14+Z14</f>
        <v>0</v>
      </c>
      <c r="Y14" s="84">
        <v>0</v>
      </c>
      <c r="Z14" s="84">
        <v>0</v>
      </c>
      <c r="AA14" s="83">
        <f>AB14+AC14</f>
        <v>0</v>
      </c>
      <c r="AB14" s="84">
        <v>0</v>
      </c>
      <c r="AC14" s="84">
        <v>0</v>
      </c>
      <c r="AD14" s="20">
        <v>0</v>
      </c>
      <c r="AE14" s="20">
        <v>0</v>
      </c>
      <c r="AF14" s="20">
        <v>0</v>
      </c>
      <c r="AG14" s="20">
        <v>0</v>
      </c>
      <c r="AH14" s="20">
        <v>0</v>
      </c>
      <c r="AI14" s="20">
        <v>0</v>
      </c>
    </row>
    <row r="15" spans="1:35" ht="24" customHeight="1" x14ac:dyDescent="0.2">
      <c r="A15" s="71" t="s">
        <v>110</v>
      </c>
      <c r="B15" s="71"/>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row>
    <row r="16" spans="1:35" ht="22.5" customHeight="1" x14ac:dyDescent="0.2">
      <c r="A16" s="53" t="s">
        <v>126</v>
      </c>
      <c r="B16" s="54"/>
      <c r="C16" s="54"/>
      <c r="D16" s="54"/>
      <c r="E16" s="54"/>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row>
    <row r="17" spans="1:35" ht="22.5" customHeight="1" x14ac:dyDescent="0.2">
      <c r="A17" s="53" t="s">
        <v>132</v>
      </c>
      <c r="B17" s="54"/>
      <c r="C17" s="54"/>
      <c r="D17" s="54"/>
      <c r="E17" s="54"/>
      <c r="F17" s="54"/>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54"/>
      <c r="AI17" s="54"/>
    </row>
    <row r="18" spans="1:35" ht="22.5" customHeight="1" x14ac:dyDescent="0.2">
      <c r="A18" s="53" t="s">
        <v>131</v>
      </c>
      <c r="B18" s="54"/>
      <c r="C18" s="54"/>
      <c r="D18" s="54"/>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row>
    <row r="19" spans="1:35" ht="36.75" customHeight="1" x14ac:dyDescent="0.2">
      <c r="A19" s="53" t="s">
        <v>136</v>
      </c>
      <c r="B19" s="54"/>
      <c r="C19" s="54"/>
      <c r="D19" s="54"/>
      <c r="E19" s="54"/>
      <c r="F19" s="54"/>
      <c r="G19" s="54"/>
      <c r="H19" s="54"/>
      <c r="I19" s="54"/>
      <c r="J19" s="54"/>
      <c r="K19" s="54" t="s">
        <v>114</v>
      </c>
      <c r="L19" s="54"/>
      <c r="M19" s="54"/>
      <c r="N19" s="54"/>
      <c r="O19" s="54"/>
      <c r="P19" s="54"/>
      <c r="Q19" s="54"/>
      <c r="R19" s="54"/>
      <c r="S19" s="54"/>
      <c r="T19" s="54"/>
      <c r="U19" s="54"/>
      <c r="V19" s="54"/>
      <c r="W19" s="54"/>
      <c r="X19" s="54"/>
      <c r="Y19" s="54"/>
      <c r="Z19" s="54"/>
      <c r="AA19" s="54"/>
      <c r="AB19" s="54"/>
      <c r="AC19" s="54"/>
      <c r="AD19" s="54"/>
      <c r="AE19" s="54"/>
      <c r="AF19" s="54"/>
      <c r="AG19" s="54"/>
      <c r="AH19" s="54"/>
      <c r="AI19" s="54"/>
    </row>
    <row r="20" spans="1:35" ht="24.75" customHeight="1" x14ac:dyDescent="0.2">
      <c r="A20" s="53" t="s">
        <v>133</v>
      </c>
      <c r="B20" s="54"/>
      <c r="C20" s="54"/>
      <c r="D20" s="54"/>
      <c r="E20" s="54"/>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row>
    <row r="21" spans="1:35" x14ac:dyDescent="0.2">
      <c r="A21" s="14"/>
    </row>
    <row r="22" spans="1:35" x14ac:dyDescent="0.2">
      <c r="A22" s="17"/>
    </row>
    <row r="23" spans="1:35" x14ac:dyDescent="0.2">
      <c r="A23" s="4"/>
    </row>
    <row r="24" spans="1:35" x14ac:dyDescent="0.2">
      <c r="A24" s="4"/>
    </row>
    <row r="25" spans="1:35" x14ac:dyDescent="0.2">
      <c r="A25" s="4"/>
    </row>
    <row r="26" spans="1:35" s="16" customFormat="1" x14ac:dyDescent="0.2">
      <c r="A26" s="15"/>
    </row>
    <row r="27" spans="1:35" x14ac:dyDescent="0.2">
      <c r="A27" s="4"/>
    </row>
    <row r="28" spans="1:35" x14ac:dyDescent="0.2">
      <c r="A28" s="4"/>
    </row>
    <row r="29" spans="1:35" x14ac:dyDescent="0.2">
      <c r="A29" s="4"/>
    </row>
    <row r="30" spans="1:35" x14ac:dyDescent="0.2">
      <c r="A30" s="4"/>
    </row>
    <row r="31" spans="1:35" x14ac:dyDescent="0.2">
      <c r="A31" s="4"/>
    </row>
    <row r="37" ht="32.25" customHeight="1" x14ac:dyDescent="0.2"/>
    <row r="38" ht="25.5" customHeight="1" x14ac:dyDescent="0.2"/>
  </sheetData>
  <mergeCells count="40">
    <mergeCell ref="N9:Q10"/>
    <mergeCell ref="C11:C12"/>
    <mergeCell ref="J11:K11"/>
    <mergeCell ref="L11:M11"/>
    <mergeCell ref="J9:M10"/>
    <mergeCell ref="A1:E1"/>
    <mergeCell ref="A2:E2"/>
    <mergeCell ref="F9:I10"/>
    <mergeCell ref="D9:E10"/>
    <mergeCell ref="B9:C10"/>
    <mergeCell ref="A9:A12"/>
    <mergeCell ref="A5:AI5"/>
    <mergeCell ref="A6:AI6"/>
    <mergeCell ref="A7:AI7"/>
    <mergeCell ref="F11:G11"/>
    <mergeCell ref="H11:I11"/>
    <mergeCell ref="D11:D12"/>
    <mergeCell ref="E11:E12"/>
    <mergeCell ref="AD9:AG10"/>
    <mergeCell ref="AH9:AI10"/>
    <mergeCell ref="R9:AC9"/>
    <mergeCell ref="AH11:AH12"/>
    <mergeCell ref="N11:O11"/>
    <mergeCell ref="P11:Q11"/>
    <mergeCell ref="R10:W10"/>
    <mergeCell ref="X10:AC10"/>
    <mergeCell ref="X11:Z11"/>
    <mergeCell ref="A19:AI19"/>
    <mergeCell ref="A17:AI17"/>
    <mergeCell ref="A18:AI18"/>
    <mergeCell ref="A20:AI20"/>
    <mergeCell ref="AI11:AI12"/>
    <mergeCell ref="B11:B12"/>
    <mergeCell ref="R11:T11"/>
    <mergeCell ref="U11:W11"/>
    <mergeCell ref="AD11:AE11"/>
    <mergeCell ref="AF11:AG11"/>
    <mergeCell ref="A15:AI15"/>
    <mergeCell ref="A16:AI16"/>
    <mergeCell ref="AA11:AC11"/>
  </mergeCells>
  <pageMargins left="0" right="0" top="0" bottom="0" header="0.31496062992125984" footer="0.31496062992125984"/>
  <pageSetup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5"/>
  <sheetViews>
    <sheetView tabSelected="1" zoomScale="130" zoomScaleNormal="130" workbookViewId="0">
      <pane ySplit="12" topLeftCell="A13" activePane="bottomLeft" state="frozen"/>
      <selection pane="bottomLeft" activeCell="C18" sqref="C18"/>
    </sheetView>
  </sheetViews>
  <sheetFormatPr defaultRowHeight="12.75" x14ac:dyDescent="0.2"/>
  <cols>
    <col min="1" max="1" width="21.42578125" style="6" customWidth="1"/>
    <col min="2" max="2" width="9.42578125" style="1" customWidth="1"/>
    <col min="3" max="3" width="9.5703125" style="1" customWidth="1"/>
    <col min="4" max="4" width="9" style="1" customWidth="1"/>
    <col min="5" max="5" width="8" style="1" customWidth="1"/>
    <col min="6" max="6" width="8.28515625" style="1" customWidth="1"/>
    <col min="7" max="7" width="8.85546875" style="1" customWidth="1"/>
    <col min="8" max="9" width="9.140625" style="1"/>
    <col min="10" max="13" width="7.7109375" style="1" customWidth="1"/>
    <col min="14" max="14" width="9.140625" style="1"/>
    <col min="15" max="18" width="8.28515625" style="1" customWidth="1"/>
    <col min="19" max="16384" width="9.140625" style="1"/>
  </cols>
  <sheetData>
    <row r="1" spans="1:19" ht="15" x14ac:dyDescent="0.25">
      <c r="A1" s="59" t="s">
        <v>116</v>
      </c>
      <c r="B1" s="59"/>
      <c r="C1" s="59"/>
      <c r="D1" s="59"/>
      <c r="E1" s="59"/>
    </row>
    <row r="2" spans="1:19" ht="14.25" x14ac:dyDescent="0.2">
      <c r="A2" s="60" t="s">
        <v>117</v>
      </c>
      <c r="B2" s="60"/>
      <c r="C2" s="60"/>
      <c r="D2" s="60"/>
      <c r="E2" s="60"/>
    </row>
    <row r="3" spans="1:19" x14ac:dyDescent="0.2">
      <c r="Q3" s="3" t="s">
        <v>100</v>
      </c>
    </row>
    <row r="5" spans="1:19" x14ac:dyDescent="0.2">
      <c r="A5" s="72" t="s">
        <v>124</v>
      </c>
      <c r="B5" s="72"/>
      <c r="C5" s="72"/>
      <c r="D5" s="72"/>
      <c r="E5" s="72"/>
      <c r="F5" s="72"/>
      <c r="G5" s="72"/>
      <c r="H5" s="72"/>
      <c r="I5" s="72"/>
      <c r="J5" s="72"/>
      <c r="K5" s="72"/>
      <c r="L5" s="72"/>
      <c r="M5" s="72"/>
      <c r="N5" s="72"/>
      <c r="O5" s="72"/>
      <c r="P5" s="72"/>
      <c r="Q5" s="72"/>
      <c r="R5" s="72"/>
    </row>
    <row r="6" spans="1:19" x14ac:dyDescent="0.2">
      <c r="A6" s="62" t="str">
        <f>'01-TTr'!A5:S5</f>
        <v>Số liệu tính từ ngày  06/7/2026 đến ngày 05/8/2026</v>
      </c>
      <c r="B6" s="62"/>
      <c r="C6" s="62"/>
      <c r="D6" s="62"/>
      <c r="E6" s="62"/>
      <c r="F6" s="62"/>
      <c r="G6" s="62"/>
      <c r="H6" s="62"/>
      <c r="I6" s="62"/>
      <c r="J6" s="62"/>
      <c r="K6" s="62"/>
      <c r="L6" s="62"/>
      <c r="M6" s="62"/>
      <c r="N6" s="62"/>
      <c r="O6" s="62"/>
      <c r="P6" s="62"/>
      <c r="Q6" s="62"/>
      <c r="R6" s="62"/>
    </row>
    <row r="7" spans="1:19" x14ac:dyDescent="0.2">
      <c r="A7" s="62" t="str">
        <f>'01-TTr'!A6:S6</f>
        <v>(Kèm theo Báo cáo số:            /BC-TT  ngày         /8/2026 của Thanh tra thành phố Đồng Nai)</v>
      </c>
      <c r="B7" s="62"/>
      <c r="C7" s="62"/>
      <c r="D7" s="62"/>
      <c r="E7" s="62"/>
      <c r="F7" s="62"/>
      <c r="G7" s="62"/>
      <c r="H7" s="62"/>
      <c r="I7" s="62"/>
      <c r="J7" s="62"/>
      <c r="K7" s="62"/>
      <c r="L7" s="62"/>
      <c r="M7" s="62"/>
      <c r="N7" s="62"/>
      <c r="O7" s="62"/>
      <c r="P7" s="62"/>
      <c r="Q7" s="62"/>
      <c r="R7" s="62"/>
    </row>
    <row r="8" spans="1:19" s="12" customFormat="1" ht="65.25" customHeight="1" x14ac:dyDescent="0.2">
      <c r="A8" s="82" t="s">
        <v>2</v>
      </c>
      <c r="B8" s="81" t="s">
        <v>101</v>
      </c>
      <c r="C8" s="81"/>
      <c r="D8" s="81"/>
      <c r="E8" s="81" t="s">
        <v>102</v>
      </c>
      <c r="F8" s="81"/>
      <c r="G8" s="81" t="s">
        <v>111</v>
      </c>
      <c r="H8" s="81"/>
      <c r="I8" s="81"/>
      <c r="J8" s="81"/>
      <c r="K8" s="81"/>
      <c r="L8" s="81"/>
      <c r="M8" s="81"/>
      <c r="N8" s="81" t="s">
        <v>103</v>
      </c>
      <c r="O8" s="81"/>
      <c r="P8" s="81"/>
      <c r="Q8" s="81"/>
      <c r="R8" s="81"/>
    </row>
    <row r="9" spans="1:19" s="12" customFormat="1" ht="41.25" customHeight="1" x14ac:dyDescent="0.2">
      <c r="A9" s="82"/>
      <c r="B9" s="81" t="s">
        <v>42</v>
      </c>
      <c r="C9" s="81" t="s">
        <v>43</v>
      </c>
      <c r="D9" s="81" t="s">
        <v>44</v>
      </c>
      <c r="E9" s="81" t="s">
        <v>45</v>
      </c>
      <c r="F9" s="81" t="s">
        <v>46</v>
      </c>
      <c r="G9" s="81" t="s">
        <v>47</v>
      </c>
      <c r="H9" s="81" t="s">
        <v>48</v>
      </c>
      <c r="I9" s="81" t="s">
        <v>112</v>
      </c>
      <c r="J9" s="81" t="s">
        <v>49</v>
      </c>
      <c r="K9" s="81"/>
      <c r="L9" s="81" t="s">
        <v>50</v>
      </c>
      <c r="M9" s="81"/>
      <c r="N9" s="81" t="s">
        <v>51</v>
      </c>
      <c r="O9" s="81" t="s">
        <v>52</v>
      </c>
      <c r="P9" s="81"/>
      <c r="Q9" s="81" t="s">
        <v>41</v>
      </c>
      <c r="R9" s="81"/>
    </row>
    <row r="10" spans="1:19" s="12" customFormat="1" ht="53.25" customHeight="1" x14ac:dyDescent="0.2">
      <c r="A10" s="82"/>
      <c r="B10" s="81"/>
      <c r="C10" s="81"/>
      <c r="D10" s="81"/>
      <c r="E10" s="81"/>
      <c r="F10" s="81"/>
      <c r="G10" s="81"/>
      <c r="H10" s="81"/>
      <c r="I10" s="81"/>
      <c r="J10" s="28" t="s">
        <v>15</v>
      </c>
      <c r="K10" s="28" t="s">
        <v>16</v>
      </c>
      <c r="L10" s="28" t="s">
        <v>17</v>
      </c>
      <c r="M10" s="28" t="s">
        <v>18</v>
      </c>
      <c r="N10" s="81"/>
      <c r="O10" s="28" t="s">
        <v>15</v>
      </c>
      <c r="P10" s="28" t="s">
        <v>16</v>
      </c>
      <c r="Q10" s="28" t="s">
        <v>17</v>
      </c>
      <c r="R10" s="28" t="s">
        <v>18</v>
      </c>
      <c r="S10" s="13"/>
    </row>
    <row r="11" spans="1:19" ht="15" customHeight="1" x14ac:dyDescent="0.2">
      <c r="A11" s="29" t="s">
        <v>33</v>
      </c>
      <c r="B11" s="30">
        <v>1</v>
      </c>
      <c r="C11" s="30">
        <v>2</v>
      </c>
      <c r="D11" s="30">
        <v>3</v>
      </c>
      <c r="E11" s="30">
        <v>4</v>
      </c>
      <c r="F11" s="30">
        <v>5</v>
      </c>
      <c r="G11" s="30">
        <v>6</v>
      </c>
      <c r="H11" s="30">
        <v>7</v>
      </c>
      <c r="I11" s="30">
        <v>8</v>
      </c>
      <c r="J11" s="30">
        <v>9</v>
      </c>
      <c r="K11" s="30">
        <v>10</v>
      </c>
      <c r="L11" s="30">
        <v>11</v>
      </c>
      <c r="M11" s="30">
        <v>12</v>
      </c>
      <c r="N11" s="30">
        <v>13</v>
      </c>
      <c r="O11" s="30">
        <v>14</v>
      </c>
      <c r="P11" s="30">
        <v>15</v>
      </c>
      <c r="Q11" s="30">
        <v>16</v>
      </c>
      <c r="R11" s="30">
        <v>17</v>
      </c>
    </row>
    <row r="12" spans="1:19" s="5" customFormat="1" ht="35.25" customHeight="1" x14ac:dyDescent="0.2">
      <c r="A12" s="22" t="s">
        <v>117</v>
      </c>
      <c r="B12" s="42">
        <v>0</v>
      </c>
      <c r="C12" s="7">
        <v>0</v>
      </c>
      <c r="D12" s="7">
        <v>0</v>
      </c>
      <c r="E12" s="7">
        <v>0</v>
      </c>
      <c r="F12" s="7">
        <v>0</v>
      </c>
      <c r="G12" s="41" t="s">
        <v>115</v>
      </c>
      <c r="H12" s="41" t="s">
        <v>130</v>
      </c>
      <c r="I12" s="41">
        <v>14</v>
      </c>
      <c r="J12" s="7">
        <v>0</v>
      </c>
      <c r="K12" s="7">
        <v>0</v>
      </c>
      <c r="L12" s="7">
        <v>0</v>
      </c>
      <c r="M12" s="7">
        <v>0</v>
      </c>
      <c r="N12" s="7">
        <v>0</v>
      </c>
      <c r="O12" s="7">
        <v>0</v>
      </c>
      <c r="P12" s="7">
        <v>0</v>
      </c>
      <c r="Q12" s="7">
        <v>0</v>
      </c>
      <c r="R12" s="7">
        <v>0</v>
      </c>
    </row>
    <row r="14" spans="1:19" x14ac:dyDescent="0.2">
      <c r="A14" s="6" t="s">
        <v>118</v>
      </c>
    </row>
    <row r="15" spans="1:19" x14ac:dyDescent="0.2">
      <c r="A15" s="46"/>
    </row>
  </sheetData>
  <mergeCells count="23">
    <mergeCell ref="A1:E1"/>
    <mergeCell ref="A2:E2"/>
    <mergeCell ref="F9:F10"/>
    <mergeCell ref="G9:G10"/>
    <mergeCell ref="H9:H10"/>
    <mergeCell ref="A8:A10"/>
    <mergeCell ref="B8:D8"/>
    <mergeCell ref="E8:F8"/>
    <mergeCell ref="G8:M8"/>
    <mergeCell ref="B9:B10"/>
    <mergeCell ref="C9:C10"/>
    <mergeCell ref="D9:D10"/>
    <mergeCell ref="N9:N10"/>
    <mergeCell ref="O9:P9"/>
    <mergeCell ref="Q9:R9"/>
    <mergeCell ref="A5:R5"/>
    <mergeCell ref="A6:R6"/>
    <mergeCell ref="A7:R7"/>
    <mergeCell ref="E9:E10"/>
    <mergeCell ref="L9:M9"/>
    <mergeCell ref="I9:I10"/>
    <mergeCell ref="J9:K9"/>
    <mergeCell ref="N8:R8"/>
  </mergeCells>
  <conditionalFormatting sqref="B12:R12">
    <cfRule type="containsText" dxfId="0" priority="4" operator="containsText" text="Lỗi">
      <formula>NOT(ISERROR(SEARCH("Lỗi",B12)))</formula>
    </cfRule>
  </conditionalFormatting>
  <pageMargins left="0.70866141732283472" right="0.70866141732283472" top="0.74803149606299213" bottom="0.74803149606299213" header="0.31496062992125984" footer="0.31496062992125984"/>
  <pageSetup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01-TTr</vt:lpstr>
      <vt:lpstr>02-TTr</vt:lpstr>
      <vt:lpstr>03-TTr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Welcome</dc:creator>
  <cp:lastModifiedBy>VanAnh</cp:lastModifiedBy>
  <cp:lastPrinted>2025-09-08T03:56:07Z</cp:lastPrinted>
  <dcterms:created xsi:type="dcterms:W3CDTF">2025-07-25T14:39:57Z</dcterms:created>
  <dcterms:modified xsi:type="dcterms:W3CDTF">2026-08-07T07:32:43Z</dcterms:modified>
</cp:coreProperties>
</file>